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35" windowWidth="12000" windowHeight="5100" activeTab="3"/>
  </bookViews>
  <sheets>
    <sheet name="Summary" sheetId="1" r:id="rId1"/>
    <sheet name="Revenue" sheetId="2" r:id="rId2"/>
    <sheet name="Recurrent" sheetId="3" r:id="rId3"/>
    <sheet name="Capital" sheetId="4" r:id="rId4"/>
    <sheet name="Summary (2)" sheetId="5" r:id="rId5"/>
    <sheet name="Revenue (2)" sheetId="6" r:id="rId6"/>
    <sheet name="Sheet1" sheetId="7" r:id="rId7"/>
  </sheets>
  <definedNames>
    <definedName name="_xlnm._FilterDatabase" localSheetId="2" hidden="1">Recurrent!$A$1:$I$184</definedName>
    <definedName name="_xlnm.Print_Area" localSheetId="3">Capital!$A$1:$I$172</definedName>
    <definedName name="_xlnm.Print_Area" localSheetId="2">Recurrent!$A$1:$I$2173</definedName>
    <definedName name="_xlnm.Print_Area" localSheetId="1">Revenue!$A$1:$H$315</definedName>
    <definedName name="_xlnm.Print_Area" localSheetId="5">'Revenue (2)'!$A$1:$H$322</definedName>
    <definedName name="_xlnm.Print_Area" localSheetId="0">Summary!$A$1:$H$52</definedName>
    <definedName name="_xlnm.Print_Area" localSheetId="4">'Summary (2)'!$A$1:$H$52</definedName>
  </definedNames>
  <calcPr calcId="124519"/>
</workbook>
</file>

<file path=xl/calcChain.xml><?xml version="1.0" encoding="utf-8"?>
<calcChain xmlns="http://schemas.openxmlformats.org/spreadsheetml/2006/main">
  <c r="D28" i="1"/>
  <c r="D27"/>
  <c r="D26"/>
  <c r="D25"/>
  <c r="F51"/>
  <c r="G51"/>
  <c r="H51"/>
  <c r="F50"/>
  <c r="G50"/>
  <c r="H50"/>
  <c r="F49"/>
  <c r="G49"/>
  <c r="H49"/>
  <c r="E51"/>
  <c r="E50"/>
  <c r="E49"/>
  <c r="F14"/>
  <c r="G14"/>
  <c r="H14"/>
  <c r="F13"/>
  <c r="G13"/>
  <c r="H13"/>
  <c r="F12"/>
  <c r="G12"/>
  <c r="H12"/>
  <c r="F11"/>
  <c r="G11"/>
  <c r="H11"/>
  <c r="F10"/>
  <c r="G10"/>
  <c r="H10"/>
  <c r="E14"/>
  <c r="E13"/>
  <c r="E12"/>
  <c r="E11"/>
  <c r="E10"/>
  <c r="F314" i="2" l="1"/>
  <c r="F47" i="1" s="1"/>
  <c r="G314" i="2"/>
  <c r="G47" i="1" s="1"/>
  <c r="H314" i="2"/>
  <c r="H47" i="1" s="1"/>
  <c r="E314" i="2"/>
  <c r="E47" i="1" s="1"/>
  <c r="F309" i="2"/>
  <c r="F46" i="1" s="1"/>
  <c r="G309" i="2"/>
  <c r="G46" i="1" s="1"/>
  <c r="H309" i="2"/>
  <c r="H46" i="1" s="1"/>
  <c r="E309" i="2"/>
  <c r="E46" i="1" s="1"/>
  <c r="E304" i="2"/>
  <c r="F294"/>
  <c r="F44" i="1" s="1"/>
  <c r="G294" i="2"/>
  <c r="G44" i="1" s="1"/>
  <c r="H294" i="2"/>
  <c r="H44" i="1" s="1"/>
  <c r="E294" i="2"/>
  <c r="E44" i="1" s="1"/>
  <c r="F300" i="2"/>
  <c r="F45" i="1" s="1"/>
  <c r="G300" i="2"/>
  <c r="G45" i="1" s="1"/>
  <c r="H300" i="2"/>
  <c r="H45" i="1" s="1"/>
  <c r="E300" i="2"/>
  <c r="E45" i="1" s="1"/>
  <c r="F286" i="2"/>
  <c r="F43" i="1" s="1"/>
  <c r="G286" i="2"/>
  <c r="G43" i="1" s="1"/>
  <c r="H286" i="2"/>
  <c r="H43" i="1" s="1"/>
  <c r="E286" i="2"/>
  <c r="E43" i="1" s="1"/>
  <c r="F276" i="2"/>
  <c r="F42" i="1" s="1"/>
  <c r="G276" i="2"/>
  <c r="G42" i="1" s="1"/>
  <c r="H276" i="2"/>
  <c r="H42" i="1" s="1"/>
  <c r="E276" i="2"/>
  <c r="E42" i="1" s="1"/>
  <c r="F268" i="2"/>
  <c r="F41" i="1" s="1"/>
  <c r="G268" i="2"/>
  <c r="G41" i="1" s="1"/>
  <c r="H268" i="2"/>
  <c r="H41" i="1" s="1"/>
  <c r="E268" i="2"/>
  <c r="E41" i="1" s="1"/>
  <c r="F262" i="2"/>
  <c r="F40" i="1" s="1"/>
  <c r="G262" i="2"/>
  <c r="G40" i="1" s="1"/>
  <c r="H262" i="2"/>
  <c r="H40" i="1" s="1"/>
  <c r="E262" i="2"/>
  <c r="E40" i="1" s="1"/>
  <c r="F219" i="2"/>
  <c r="F39" i="1" s="1"/>
  <c r="G219" i="2"/>
  <c r="G39" i="1" s="1"/>
  <c r="H219" i="2"/>
  <c r="H39" i="1" s="1"/>
  <c r="E219" i="2"/>
  <c r="E39" i="1" s="1"/>
  <c r="F195" i="2"/>
  <c r="F38" i="1" s="1"/>
  <c r="G195" i="2"/>
  <c r="G38" i="1" s="1"/>
  <c r="H195" i="2"/>
  <c r="H38" i="1" s="1"/>
  <c r="E195" i="2"/>
  <c r="E38" i="1" s="1"/>
  <c r="F186" i="2"/>
  <c r="F37" i="1" s="1"/>
  <c r="G186" i="2"/>
  <c r="G37" i="1" s="1"/>
  <c r="H186" i="2"/>
  <c r="H37" i="1" s="1"/>
  <c r="E186" i="2"/>
  <c r="E37" i="1" s="1"/>
  <c r="F118" i="2"/>
  <c r="F36" i="1" s="1"/>
  <c r="G118" i="2"/>
  <c r="G36" i="1" s="1"/>
  <c r="H118" i="2"/>
  <c r="H36" i="1" s="1"/>
  <c r="E118" i="2"/>
  <c r="E36" i="1" s="1"/>
  <c r="F30" i="2"/>
  <c r="F35" i="1" s="1"/>
  <c r="G30" i="2"/>
  <c r="G35" i="1" s="1"/>
  <c r="H30" i="2"/>
  <c r="H35" i="1" s="1"/>
  <c r="E30" i="2"/>
  <c r="E35" i="1" s="1"/>
  <c r="F24" i="2"/>
  <c r="F34" i="1" s="1"/>
  <c r="G24" i="2"/>
  <c r="G34" i="1" s="1"/>
  <c r="H24" i="2"/>
  <c r="H34" i="1" s="1"/>
  <c r="E24" i="2"/>
  <c r="E34" i="1" s="1"/>
  <c r="F18" i="2"/>
  <c r="G18"/>
  <c r="H18"/>
  <c r="E18"/>
  <c r="G171" i="4"/>
  <c r="G12" s="1"/>
  <c r="H171"/>
  <c r="H12" s="1"/>
  <c r="I171"/>
  <c r="I12" s="1"/>
  <c r="F171"/>
  <c r="F12" s="1"/>
  <c r="G149"/>
  <c r="G11" s="1"/>
  <c r="H149"/>
  <c r="H11" s="1"/>
  <c r="I149"/>
  <c r="I11" s="1"/>
  <c r="F149"/>
  <c r="F11" s="1"/>
  <c r="G141"/>
  <c r="G10" s="1"/>
  <c r="H141"/>
  <c r="H10" s="1"/>
  <c r="I141"/>
  <c r="I10" s="1"/>
  <c r="F141"/>
  <c r="F10" s="1"/>
  <c r="G131"/>
  <c r="G9" s="1"/>
  <c r="H131"/>
  <c r="H9" s="1"/>
  <c r="I131"/>
  <c r="I9" s="1"/>
  <c r="F131"/>
  <c r="F9" s="1"/>
  <c r="G105"/>
  <c r="G8" s="1"/>
  <c r="H105"/>
  <c r="H8" s="1"/>
  <c r="I105"/>
  <c r="I8" s="1"/>
  <c r="F105"/>
  <c r="F8" s="1"/>
  <c r="G56"/>
  <c r="G7" s="1"/>
  <c r="G13" s="1"/>
  <c r="H56"/>
  <c r="H7" s="1"/>
  <c r="I56"/>
  <c r="I7" s="1"/>
  <c r="F56"/>
  <c r="F7" s="1"/>
  <c r="H315" i="2" l="1"/>
  <c r="H8" i="1" s="1"/>
  <c r="H15" s="1"/>
  <c r="F315" i="2"/>
  <c r="F8" i="1" s="1"/>
  <c r="F15" s="1"/>
  <c r="H48"/>
  <c r="H52" s="1"/>
  <c r="F48"/>
  <c r="F52" s="1"/>
  <c r="E315" i="2"/>
  <c r="E8" i="1" s="1"/>
  <c r="E15" s="1"/>
  <c r="E48"/>
  <c r="E52" s="1"/>
  <c r="G48"/>
  <c r="G52" s="1"/>
  <c r="G315" i="2"/>
  <c r="G8" i="1" s="1"/>
  <c r="G15" s="1"/>
  <c r="F13" i="4"/>
  <c r="H13"/>
  <c r="G172"/>
  <c r="F19" i="1" s="1"/>
  <c r="F172" i="4"/>
  <c r="E19" i="1" s="1"/>
  <c r="H172" i="4"/>
  <c r="G19" i="1" s="1"/>
  <c r="G27" s="1"/>
  <c r="I13" i="4"/>
  <c r="I172"/>
  <c r="H19" i="1" s="1"/>
  <c r="G436" i="3"/>
  <c r="G365" s="1"/>
  <c r="H436"/>
  <c r="H365" s="1"/>
  <c r="I436"/>
  <c r="I365" s="1"/>
  <c r="G435"/>
  <c r="H435"/>
  <c r="I435"/>
  <c r="I366" s="1"/>
  <c r="G2172"/>
  <c r="H2172"/>
  <c r="I2172"/>
  <c r="G2171"/>
  <c r="H2171"/>
  <c r="I2171"/>
  <c r="I2173" s="1"/>
  <c r="I1999" s="1"/>
  <c r="F2172"/>
  <c r="F2171"/>
  <c r="G2118"/>
  <c r="H2118"/>
  <c r="I2118"/>
  <c r="G2117"/>
  <c r="G2119" s="1"/>
  <c r="G1998" s="1"/>
  <c r="H2117"/>
  <c r="I2117"/>
  <c r="F2118"/>
  <c r="F2117"/>
  <c r="G2064"/>
  <c r="H2064"/>
  <c r="H2003" s="1"/>
  <c r="I2064"/>
  <c r="I2003" s="1"/>
  <c r="G2063"/>
  <c r="H2063"/>
  <c r="I2063"/>
  <c r="F2064"/>
  <c r="F2003" s="1"/>
  <c r="F2063"/>
  <c r="G1989"/>
  <c r="H1989"/>
  <c r="I1989"/>
  <c r="G1988"/>
  <c r="H1988"/>
  <c r="I1988"/>
  <c r="I1990" s="1"/>
  <c r="I1820" s="1"/>
  <c r="F1989"/>
  <c r="F1988"/>
  <c r="G1935"/>
  <c r="H1935"/>
  <c r="I1935"/>
  <c r="G1934"/>
  <c r="H1934"/>
  <c r="H1936" s="1"/>
  <c r="H1819" s="1"/>
  <c r="I1934"/>
  <c r="I1936" s="1"/>
  <c r="I1819" s="1"/>
  <c r="F1935"/>
  <c r="F1934"/>
  <c r="F1936" s="1"/>
  <c r="F1819" s="1"/>
  <c r="G1886"/>
  <c r="G1826" s="1"/>
  <c r="H1886"/>
  <c r="I1886"/>
  <c r="G1885"/>
  <c r="H1885"/>
  <c r="H1827" s="1"/>
  <c r="I1885"/>
  <c r="F1886"/>
  <c r="F1885"/>
  <c r="F1887" s="1"/>
  <c r="F1818" s="1"/>
  <c r="G1810"/>
  <c r="G1755" s="1"/>
  <c r="H1810"/>
  <c r="H1755" s="1"/>
  <c r="I1810"/>
  <c r="I1755" s="1"/>
  <c r="G1809"/>
  <c r="G1756" s="1"/>
  <c r="H1809"/>
  <c r="H1756" s="1"/>
  <c r="I1809"/>
  <c r="I1756" s="1"/>
  <c r="F1810"/>
  <c r="F1755" s="1"/>
  <c r="F1809"/>
  <c r="I1744"/>
  <c r="I1397" s="1"/>
  <c r="G1743"/>
  <c r="H1743"/>
  <c r="I1743"/>
  <c r="G1742"/>
  <c r="G1744" s="1"/>
  <c r="G1397" s="1"/>
  <c r="H1742"/>
  <c r="H1744" s="1"/>
  <c r="H1397" s="1"/>
  <c r="I1742"/>
  <c r="F1743"/>
  <c r="F1742"/>
  <c r="F1744" s="1"/>
  <c r="F1397" s="1"/>
  <c r="G1685"/>
  <c r="H1685"/>
  <c r="I1685"/>
  <c r="G1684"/>
  <c r="G1686" s="1"/>
  <c r="G1396" s="1"/>
  <c r="H1684"/>
  <c r="H1686" s="1"/>
  <c r="H1396" s="1"/>
  <c r="I1684"/>
  <c r="F1685"/>
  <c r="F1684"/>
  <c r="G1631"/>
  <c r="H1631"/>
  <c r="I1631"/>
  <c r="G1630"/>
  <c r="G1632" s="1"/>
  <c r="G1395" s="1"/>
  <c r="H1630"/>
  <c r="H1632" s="1"/>
  <c r="H1395" s="1"/>
  <c r="I1630"/>
  <c r="F1631"/>
  <c r="F1630"/>
  <c r="F1632" s="1"/>
  <c r="F1395" s="1"/>
  <c r="G1572"/>
  <c r="H1572"/>
  <c r="I1572"/>
  <c r="G1571"/>
  <c r="G1573" s="1"/>
  <c r="G1394" s="1"/>
  <c r="H1571"/>
  <c r="I1571"/>
  <c r="F1571"/>
  <c r="F1573"/>
  <c r="F1394" s="1"/>
  <c r="F1572"/>
  <c r="G1516"/>
  <c r="H1516"/>
  <c r="I1516"/>
  <c r="G1515"/>
  <c r="G1517" s="1"/>
  <c r="G1393" s="1"/>
  <c r="H1515"/>
  <c r="I1515"/>
  <c r="F1516"/>
  <c r="F1515"/>
  <c r="G1457"/>
  <c r="H1457"/>
  <c r="I1457"/>
  <c r="G1456"/>
  <c r="H1456"/>
  <c r="I1456"/>
  <c r="F1457"/>
  <c r="F1456"/>
  <c r="G1384"/>
  <c r="H1384"/>
  <c r="I1384"/>
  <c r="G1383"/>
  <c r="G1385" s="1"/>
  <c r="G1175" s="1"/>
  <c r="H1383"/>
  <c r="I1383"/>
  <c r="F1384"/>
  <c r="F1383"/>
  <c r="G1336"/>
  <c r="H1336"/>
  <c r="I1336"/>
  <c r="G1335"/>
  <c r="H1335"/>
  <c r="I1335"/>
  <c r="F1336"/>
  <c r="F1335"/>
  <c r="G1294"/>
  <c r="H1294"/>
  <c r="I1294"/>
  <c r="G1293"/>
  <c r="G1295" s="1"/>
  <c r="G1173" s="1"/>
  <c r="H1293"/>
  <c r="I1293"/>
  <c r="F1294"/>
  <c r="F1293"/>
  <c r="G1242"/>
  <c r="H1242"/>
  <c r="I1242"/>
  <c r="I1182" s="1"/>
  <c r="G1241"/>
  <c r="G1183" s="1"/>
  <c r="H1241"/>
  <c r="I1241"/>
  <c r="F1242"/>
  <c r="F1241"/>
  <c r="F1183" s="1"/>
  <c r="G1164"/>
  <c r="G1106" s="1"/>
  <c r="H1164"/>
  <c r="H1106" s="1"/>
  <c r="I1164"/>
  <c r="I1106" s="1"/>
  <c r="I1108" s="1"/>
  <c r="I13" s="1"/>
  <c r="G1163"/>
  <c r="G1107" s="1"/>
  <c r="H1163"/>
  <c r="H1107" s="1"/>
  <c r="I1163"/>
  <c r="I1107" s="1"/>
  <c r="F1164"/>
  <c r="F1106" s="1"/>
  <c r="F1163"/>
  <c r="F1107" s="1"/>
  <c r="G1086"/>
  <c r="H1086"/>
  <c r="I1086"/>
  <c r="G1085"/>
  <c r="G1087" s="1"/>
  <c r="G635" s="1"/>
  <c r="H1085"/>
  <c r="I1085"/>
  <c r="F1086"/>
  <c r="F1085"/>
  <c r="G1028"/>
  <c r="H1028"/>
  <c r="I1028"/>
  <c r="G1027"/>
  <c r="H1027"/>
  <c r="I1027"/>
  <c r="F1028"/>
  <c r="F1027"/>
  <c r="G975"/>
  <c r="H975"/>
  <c r="I975"/>
  <c r="G974"/>
  <c r="H974"/>
  <c r="I974"/>
  <c r="J974"/>
  <c r="F975"/>
  <c r="F974"/>
  <c r="G923"/>
  <c r="H923"/>
  <c r="I923"/>
  <c r="G922"/>
  <c r="H922"/>
  <c r="I922"/>
  <c r="I924" s="1"/>
  <c r="I632" s="1"/>
  <c r="F923"/>
  <c r="F922"/>
  <c r="G882"/>
  <c r="H882"/>
  <c r="I882"/>
  <c r="G881"/>
  <c r="G883" s="1"/>
  <c r="G631" s="1"/>
  <c r="H881"/>
  <c r="I881"/>
  <c r="F882"/>
  <c r="F881"/>
  <c r="G821"/>
  <c r="H821"/>
  <c r="I821"/>
  <c r="G820"/>
  <c r="G822" s="1"/>
  <c r="G630" s="1"/>
  <c r="H820"/>
  <c r="I820"/>
  <c r="F821"/>
  <c r="F820"/>
  <c r="G756"/>
  <c r="H756"/>
  <c r="I756"/>
  <c r="G755"/>
  <c r="G757" s="1"/>
  <c r="G629" s="1"/>
  <c r="H755"/>
  <c r="I755"/>
  <c r="F756"/>
  <c r="F755"/>
  <c r="G697"/>
  <c r="H697"/>
  <c r="I697"/>
  <c r="G696"/>
  <c r="G639" s="1"/>
  <c r="H696"/>
  <c r="I696"/>
  <c r="F697"/>
  <c r="F696"/>
  <c r="G620"/>
  <c r="H620"/>
  <c r="I620"/>
  <c r="G619"/>
  <c r="H619"/>
  <c r="I619"/>
  <c r="I621" s="1"/>
  <c r="I446" s="1"/>
  <c r="F620"/>
  <c r="F619"/>
  <c r="K539"/>
  <c r="J539"/>
  <c r="G569"/>
  <c r="H569"/>
  <c r="I569"/>
  <c r="G568"/>
  <c r="H568"/>
  <c r="I568"/>
  <c r="F569"/>
  <c r="F568"/>
  <c r="F570" s="1"/>
  <c r="F445" s="1"/>
  <c r="G511"/>
  <c r="H511"/>
  <c r="I511"/>
  <c r="I459" s="1"/>
  <c r="G510"/>
  <c r="H510"/>
  <c r="I510"/>
  <c r="F510"/>
  <c r="F511"/>
  <c r="F459" s="1"/>
  <c r="F436"/>
  <c r="F365" s="1"/>
  <c r="F435"/>
  <c r="F366" s="1"/>
  <c r="G338"/>
  <c r="G295" s="1"/>
  <c r="H338"/>
  <c r="H295" s="1"/>
  <c r="I338"/>
  <c r="I295" s="1"/>
  <c r="G337"/>
  <c r="G296" s="1"/>
  <c r="H337"/>
  <c r="H296" s="1"/>
  <c r="I337"/>
  <c r="I296" s="1"/>
  <c r="F338"/>
  <c r="F295" s="1"/>
  <c r="F337"/>
  <c r="F296" s="1"/>
  <c r="G269"/>
  <c r="H269"/>
  <c r="H270" s="1"/>
  <c r="H184" s="1"/>
  <c r="I269"/>
  <c r="F269"/>
  <c r="F270" s="1"/>
  <c r="F184" s="1"/>
  <c r="G270"/>
  <c r="G184" s="1"/>
  <c r="I270"/>
  <c r="I184" s="1"/>
  <c r="G235"/>
  <c r="H235"/>
  <c r="I235"/>
  <c r="G234"/>
  <c r="G197" s="1"/>
  <c r="H234"/>
  <c r="H197" s="1"/>
  <c r="I234"/>
  <c r="I197" s="1"/>
  <c r="F235"/>
  <c r="F234"/>
  <c r="F197" s="1"/>
  <c r="G175"/>
  <c r="H175"/>
  <c r="I175"/>
  <c r="G174"/>
  <c r="G176" s="1"/>
  <c r="G32" s="1"/>
  <c r="H174"/>
  <c r="I174"/>
  <c r="F175"/>
  <c r="F174"/>
  <c r="F176" s="1"/>
  <c r="F32" s="1"/>
  <c r="G123"/>
  <c r="H123"/>
  <c r="I123"/>
  <c r="G122"/>
  <c r="G124" s="1"/>
  <c r="G31" s="1"/>
  <c r="H122"/>
  <c r="I122"/>
  <c r="F123"/>
  <c r="F122"/>
  <c r="F124" s="1"/>
  <c r="F31" s="1"/>
  <c r="G88"/>
  <c r="G38" s="1"/>
  <c r="H88"/>
  <c r="I88"/>
  <c r="G87"/>
  <c r="H87"/>
  <c r="H39" s="1"/>
  <c r="I87"/>
  <c r="F88"/>
  <c r="F38" s="1"/>
  <c r="F87"/>
  <c r="F39" s="1"/>
  <c r="H124" l="1"/>
  <c r="H31" s="1"/>
  <c r="G297"/>
  <c r="G9" s="1"/>
  <c r="H924"/>
  <c r="H632" s="1"/>
  <c r="H976"/>
  <c r="H633" s="1"/>
  <c r="H636" s="1"/>
  <c r="I1029"/>
  <c r="I634" s="1"/>
  <c r="I1087"/>
  <c r="I635" s="1"/>
  <c r="I1337"/>
  <c r="I1174" s="1"/>
  <c r="I1458"/>
  <c r="I1392" s="1"/>
  <c r="I1517"/>
  <c r="I1393" s="1"/>
  <c r="H2119"/>
  <c r="H1998" s="1"/>
  <c r="H2173"/>
  <c r="H1999" s="1"/>
  <c r="H236"/>
  <c r="H183" s="1"/>
  <c r="H194" s="1"/>
  <c r="G1402"/>
  <c r="F1826"/>
  <c r="I1826"/>
  <c r="F1990"/>
  <c r="F1820" s="1"/>
  <c r="F1824" s="1"/>
  <c r="F2119"/>
  <c r="F1998" s="1"/>
  <c r="F2173"/>
  <c r="F1999" s="1"/>
  <c r="F236"/>
  <c r="F183" s="1"/>
  <c r="F194" s="1"/>
  <c r="H570"/>
  <c r="H445" s="1"/>
  <c r="F638"/>
  <c r="I638"/>
  <c r="F757"/>
  <c r="F629" s="1"/>
  <c r="F1029"/>
  <c r="F634" s="1"/>
  <c r="F1337"/>
  <c r="F1174" s="1"/>
  <c r="I2119"/>
  <c r="I1998" s="1"/>
  <c r="H757"/>
  <c r="H629" s="1"/>
  <c r="F822"/>
  <c r="F630" s="1"/>
  <c r="H822"/>
  <c r="H630" s="1"/>
  <c r="F883"/>
  <c r="F631" s="1"/>
  <c r="H883"/>
  <c r="H631" s="1"/>
  <c r="F924"/>
  <c r="F632" s="1"/>
  <c r="G1757"/>
  <c r="G16" s="1"/>
  <c r="I2065"/>
  <c r="I1997" s="1"/>
  <c r="I2001" s="1"/>
  <c r="H176"/>
  <c r="H32" s="1"/>
  <c r="G39"/>
  <c r="G40" s="1"/>
  <c r="G7" s="1"/>
  <c r="G339"/>
  <c r="G277" s="1"/>
  <c r="G293" s="1"/>
  <c r="H621"/>
  <c r="H446" s="1"/>
  <c r="I757"/>
  <c r="I629" s="1"/>
  <c r="H1029"/>
  <c r="H634" s="1"/>
  <c r="G2173"/>
  <c r="G1999" s="1"/>
  <c r="I124"/>
  <c r="I31" s="1"/>
  <c r="G236"/>
  <c r="G183" s="1"/>
  <c r="G194" s="1"/>
  <c r="H638"/>
  <c r="G1936"/>
  <c r="G1819" s="1"/>
  <c r="I460"/>
  <c r="H459"/>
  <c r="F621"/>
  <c r="F446" s="1"/>
  <c r="G621"/>
  <c r="G446" s="1"/>
  <c r="H698"/>
  <c r="H628" s="1"/>
  <c r="F976"/>
  <c r="F633" s="1"/>
  <c r="G976"/>
  <c r="G633" s="1"/>
  <c r="G1029"/>
  <c r="G634" s="1"/>
  <c r="H1087"/>
  <c r="H635" s="1"/>
  <c r="I1243"/>
  <c r="I1172" s="1"/>
  <c r="I1295"/>
  <c r="I1173" s="1"/>
  <c r="I1573"/>
  <c r="I1394" s="1"/>
  <c r="I1632"/>
  <c r="I1395" s="1"/>
  <c r="I1686"/>
  <c r="I1396" s="1"/>
  <c r="G1990"/>
  <c r="G1820" s="1"/>
  <c r="H2004"/>
  <c r="G2003"/>
  <c r="I2004"/>
  <c r="I2005" s="1"/>
  <c r="I18" s="1"/>
  <c r="F89"/>
  <c r="F30" s="1"/>
  <c r="F36" s="1"/>
  <c r="I639"/>
  <c r="I883"/>
  <c r="I631" s="1"/>
  <c r="G1337"/>
  <c r="G1174" s="1"/>
  <c r="G1887"/>
  <c r="G1818" s="1"/>
  <c r="H1990"/>
  <c r="H1820" s="1"/>
  <c r="I39"/>
  <c r="H297"/>
  <c r="H9" s="1"/>
  <c r="H460"/>
  <c r="G459"/>
  <c r="G924"/>
  <c r="G632" s="1"/>
  <c r="I976"/>
  <c r="I633" s="1"/>
  <c r="F1087"/>
  <c r="F635" s="1"/>
  <c r="G1108"/>
  <c r="G13" s="1"/>
  <c r="G1182"/>
  <c r="G1184" s="1"/>
  <c r="G14" s="1"/>
  <c r="I1385"/>
  <c r="I1175" s="1"/>
  <c r="I1402"/>
  <c r="H1757"/>
  <c r="H16" s="1"/>
  <c r="I1827"/>
  <c r="H1826"/>
  <c r="H1828" s="1"/>
  <c r="H17" s="1"/>
  <c r="F2004"/>
  <c r="F2005" s="1"/>
  <c r="F18" s="1"/>
  <c r="G2004"/>
  <c r="I1887"/>
  <c r="I1818" s="1"/>
  <c r="I1824" s="1"/>
  <c r="I1757"/>
  <c r="I16" s="1"/>
  <c r="I1811"/>
  <c r="I1751" s="1"/>
  <c r="I1753" s="1"/>
  <c r="H1517"/>
  <c r="H1393" s="1"/>
  <c r="H1337"/>
  <c r="H1174" s="1"/>
  <c r="I1165"/>
  <c r="I1094" s="1"/>
  <c r="I1104" s="1"/>
  <c r="I822"/>
  <c r="I630" s="1"/>
  <c r="I640"/>
  <c r="I12" s="1"/>
  <c r="I698"/>
  <c r="I628" s="1"/>
  <c r="I512"/>
  <c r="I444" s="1"/>
  <c r="I461"/>
  <c r="I11" s="1"/>
  <c r="H437"/>
  <c r="H346" s="1"/>
  <c r="H363" s="1"/>
  <c r="I437"/>
  <c r="I346" s="1"/>
  <c r="I363" s="1"/>
  <c r="I367"/>
  <c r="I10" s="1"/>
  <c r="I196"/>
  <c r="I198" s="1"/>
  <c r="I8" s="1"/>
  <c r="H196"/>
  <c r="H198" s="1"/>
  <c r="H8" s="1"/>
  <c r="H38"/>
  <c r="H40" s="1"/>
  <c r="H7" s="1"/>
  <c r="I176"/>
  <c r="I32" s="1"/>
  <c r="G89"/>
  <c r="G30" s="1"/>
  <c r="G36" s="1"/>
  <c r="F27" i="1"/>
  <c r="B27"/>
  <c r="F698" i="3"/>
  <c r="F628" s="1"/>
  <c r="F1108"/>
  <c r="F13" s="1"/>
  <c r="F1182"/>
  <c r="F1184" s="1"/>
  <c r="F14" s="1"/>
  <c r="F1458"/>
  <c r="F1392" s="1"/>
  <c r="F1403"/>
  <c r="G1403"/>
  <c r="G1404" s="1"/>
  <c r="G15" s="1"/>
  <c r="I1400"/>
  <c r="H1573"/>
  <c r="H1394" s="1"/>
  <c r="F1686"/>
  <c r="F1396" s="1"/>
  <c r="I1828"/>
  <c r="I17" s="1"/>
  <c r="H2005"/>
  <c r="H18" s="1"/>
  <c r="F512"/>
  <c r="F444" s="1"/>
  <c r="F457" s="1"/>
  <c r="G196"/>
  <c r="G198" s="1"/>
  <c r="G8" s="1"/>
  <c r="I339"/>
  <c r="I277" s="1"/>
  <c r="I293" s="1"/>
  <c r="F367"/>
  <c r="F10" s="1"/>
  <c r="F460"/>
  <c r="H512"/>
  <c r="H444" s="1"/>
  <c r="G698"/>
  <c r="G628" s="1"/>
  <c r="F1165"/>
  <c r="F1094" s="1"/>
  <c r="F1104" s="1"/>
  <c r="H1165"/>
  <c r="H1094" s="1"/>
  <c r="H1104" s="1"/>
  <c r="F1243"/>
  <c r="F1172" s="1"/>
  <c r="G1243"/>
  <c r="G1172" s="1"/>
  <c r="G1180" s="1"/>
  <c r="H1295"/>
  <c r="H1173" s="1"/>
  <c r="H1385"/>
  <c r="H1175" s="1"/>
  <c r="F1402"/>
  <c r="G1458"/>
  <c r="G1392" s="1"/>
  <c r="G1400" s="1"/>
  <c r="G461"/>
  <c r="G11" s="1"/>
  <c r="G460"/>
  <c r="G570"/>
  <c r="G445" s="1"/>
  <c r="I89"/>
  <c r="I30" s="1"/>
  <c r="I36" s="1"/>
  <c r="F297"/>
  <c r="F9" s="1"/>
  <c r="F40"/>
  <c r="F7" s="1"/>
  <c r="I38"/>
  <c r="H89"/>
  <c r="H30" s="1"/>
  <c r="H36" s="1"/>
  <c r="F196"/>
  <c r="I236"/>
  <c r="I183" s="1"/>
  <c r="I194" s="1"/>
  <c r="F339"/>
  <c r="F277" s="1"/>
  <c r="F293" s="1"/>
  <c r="I297"/>
  <c r="I9" s="1"/>
  <c r="H339"/>
  <c r="H277" s="1"/>
  <c r="H293" s="1"/>
  <c r="F437"/>
  <c r="F346" s="1"/>
  <c r="F363" s="1"/>
  <c r="G512"/>
  <c r="G444" s="1"/>
  <c r="G457" s="1"/>
  <c r="I570"/>
  <c r="I445" s="1"/>
  <c r="F639"/>
  <c r="F640" s="1"/>
  <c r="F12" s="1"/>
  <c r="H639"/>
  <c r="G638"/>
  <c r="G640" s="1"/>
  <c r="G12" s="1"/>
  <c r="H1108"/>
  <c r="H13" s="1"/>
  <c r="G1165"/>
  <c r="G1094" s="1"/>
  <c r="G1104" s="1"/>
  <c r="I1183"/>
  <c r="I1184" s="1"/>
  <c r="I14" s="1"/>
  <c r="H1182"/>
  <c r="F1295"/>
  <c r="F1173" s="1"/>
  <c r="F1385"/>
  <c r="F1175" s="1"/>
  <c r="I1403"/>
  <c r="I1404" s="1"/>
  <c r="I15" s="1"/>
  <c r="H1402"/>
  <c r="F1517"/>
  <c r="F1393" s="1"/>
  <c r="F1811"/>
  <c r="F1751" s="1"/>
  <c r="F1753" s="1"/>
  <c r="H1183"/>
  <c r="H1243"/>
  <c r="H1172" s="1"/>
  <c r="H1403"/>
  <c r="H1458"/>
  <c r="H1392" s="1"/>
  <c r="H1400" s="1"/>
  <c r="F1827"/>
  <c r="F1828" s="1"/>
  <c r="F17" s="1"/>
  <c r="F1756"/>
  <c r="F1757" s="1"/>
  <c r="F16" s="1"/>
  <c r="H366"/>
  <c r="H367" s="1"/>
  <c r="H10" s="1"/>
  <c r="H1811"/>
  <c r="H1751" s="1"/>
  <c r="H1753" s="1"/>
  <c r="H1887"/>
  <c r="H1818" s="1"/>
  <c r="H1824" s="1"/>
  <c r="F2065"/>
  <c r="F1997" s="1"/>
  <c r="F2001" s="1"/>
  <c r="H2065"/>
  <c r="H1997" s="1"/>
  <c r="H2001" s="1"/>
  <c r="G1827"/>
  <c r="G1828" s="1"/>
  <c r="G17" s="1"/>
  <c r="G366"/>
  <c r="G367" s="1"/>
  <c r="G10" s="1"/>
  <c r="G437"/>
  <c r="G346" s="1"/>
  <c r="G363" s="1"/>
  <c r="G1811"/>
  <c r="G1751" s="1"/>
  <c r="G1753" s="1"/>
  <c r="G2065"/>
  <c r="G1997" s="1"/>
  <c r="G2001" s="1"/>
  <c r="H457" l="1"/>
  <c r="F636"/>
  <c r="F21"/>
  <c r="E17" i="1" s="1"/>
  <c r="G1824" i="3"/>
  <c r="I1180"/>
  <c r="H461"/>
  <c r="H11" s="1"/>
  <c r="H640"/>
  <c r="H12" s="1"/>
  <c r="F461"/>
  <c r="F11" s="1"/>
  <c r="G22"/>
  <c r="I636"/>
  <c r="G636"/>
  <c r="G21"/>
  <c r="F17" i="1" s="1"/>
  <c r="F25" s="1"/>
  <c r="G2005" i="3"/>
  <c r="G18" s="1"/>
  <c r="G19" s="1"/>
  <c r="I457"/>
  <c r="F198"/>
  <c r="F8" s="1"/>
  <c r="F22"/>
  <c r="H22"/>
  <c r="G18" i="1" s="1"/>
  <c r="G26" s="1"/>
  <c r="H1184" i="3"/>
  <c r="H14" s="1"/>
  <c r="I21"/>
  <c r="H17" i="1" s="1"/>
  <c r="B25" s="1"/>
  <c r="H21" i="3"/>
  <c r="G17" i="1" s="1"/>
  <c r="I40" i="3"/>
  <c r="I7" s="1"/>
  <c r="I19" s="1"/>
  <c r="I22"/>
  <c r="F18" i="1"/>
  <c r="H1404" i="3"/>
  <c r="H15" s="1"/>
  <c r="F1400"/>
  <c r="H1180"/>
  <c r="F1180"/>
  <c r="F1404"/>
  <c r="G23" l="1"/>
  <c r="F23"/>
  <c r="E18" i="1"/>
  <c r="E20" s="1"/>
  <c r="F15" i="3"/>
  <c r="F19" s="1"/>
  <c r="H19"/>
  <c r="G25" i="1"/>
  <c r="G28" s="1"/>
  <c r="G20"/>
  <c r="H23" i="3"/>
  <c r="H18" i="1"/>
  <c r="I23" i="3"/>
  <c r="F26" i="1"/>
  <c r="F28" s="1"/>
  <c r="F20"/>
  <c r="B26" l="1"/>
  <c r="C28" s="1"/>
  <c r="G21"/>
</calcChain>
</file>

<file path=xl/sharedStrings.xml><?xml version="1.0" encoding="utf-8"?>
<sst xmlns="http://schemas.openxmlformats.org/spreadsheetml/2006/main" count="6756" uniqueCount="1049">
  <si>
    <t>CODE</t>
  </si>
  <si>
    <t>DESCRIPTION</t>
  </si>
  <si>
    <t>REVENUE</t>
  </si>
  <si>
    <t>FEDERATION ACCOUNTS REVENUE (FAAC)-GENERAL</t>
  </si>
  <si>
    <t>Statutory Allocation</t>
  </si>
  <si>
    <t>Other Federally Allocated Revenue</t>
  </si>
  <si>
    <t>INTERNALLY GENERATED REVENUE(IGR)-GENERAL</t>
  </si>
  <si>
    <t>Tax Revenue</t>
  </si>
  <si>
    <t>Capital Gains Tax (Individual)-Main</t>
  </si>
  <si>
    <t xml:space="preserve"> Sale of Physical Assets ( Plant, Machinery &amp; Equipment)</t>
  </si>
  <si>
    <t>Other Taxes</t>
  </si>
  <si>
    <t>Stamp Duties</t>
  </si>
  <si>
    <t>Development Levy</t>
  </si>
  <si>
    <t>Non-Tax Revenue</t>
  </si>
  <si>
    <t>Licenses</t>
  </si>
  <si>
    <t>Fees-Main</t>
  </si>
  <si>
    <t xml:space="preserve">Registration Fees                                  </t>
  </si>
  <si>
    <t>Renewal Fees</t>
  </si>
  <si>
    <t xml:space="preserve">Vehicle Registration and Weighting Fees                               </t>
  </si>
  <si>
    <t xml:space="preserve">Vehicle Plate Number                                                  </t>
  </si>
  <si>
    <t xml:space="preserve">Taxi Registration                                                     </t>
  </si>
  <si>
    <t xml:space="preserve">Vehicle Hackney Permit                                                </t>
  </si>
  <si>
    <t>Building Plan Fees</t>
  </si>
  <si>
    <t xml:space="preserve">Driver's Badge                                                        </t>
  </si>
  <si>
    <t xml:space="preserve">Conductors Badge                                                      </t>
  </si>
  <si>
    <t xml:space="preserve">Irrigation Land Fees                                                  </t>
  </si>
  <si>
    <t xml:space="preserve">Tender Fees                                                           </t>
  </si>
  <si>
    <t xml:space="preserve">Vaccine Fees                                                          </t>
  </si>
  <si>
    <t xml:space="preserve">School Fees                                                           </t>
  </si>
  <si>
    <t xml:space="preserve">Private Schools Registration                                          </t>
  </si>
  <si>
    <t xml:space="preserve">Examination Fees                                                      </t>
  </si>
  <si>
    <t xml:space="preserve">Student Boarding Fees                                                 </t>
  </si>
  <si>
    <t xml:space="preserve">Pharm. Inspection of Ind.                                             </t>
  </si>
  <si>
    <t>students Registration Fees</t>
  </si>
  <si>
    <t>Private Hospital &amp; Clinic Inspection Fees</t>
  </si>
  <si>
    <t xml:space="preserve">Lease Fees                                                            </t>
  </si>
  <si>
    <t xml:space="preserve">Restaurant and Swimming Pool Fee                                      </t>
  </si>
  <si>
    <t xml:space="preserve">Registration of Youth Clubs                                           </t>
  </si>
  <si>
    <t xml:space="preserve">Land Development &amp; Infrastructure Fees                                                 </t>
  </si>
  <si>
    <t xml:space="preserve">Survey Fees                                                           </t>
  </si>
  <si>
    <t xml:space="preserve">Deeds preparation &amp; execution Fees                                    </t>
  </si>
  <si>
    <t xml:space="preserve">Document Registration &amp; Search Fees                                   </t>
  </si>
  <si>
    <t xml:space="preserve">Valuation Fees for Private Properties                                 </t>
  </si>
  <si>
    <t xml:space="preserve">Non-Refundable Application for Land                                   </t>
  </si>
  <si>
    <t xml:space="preserve">Application for Re-grant of Land                                       </t>
  </si>
  <si>
    <t xml:space="preserve">Change of Purpose                                                     </t>
  </si>
  <si>
    <t xml:space="preserve">Social Homes Corner - Shops                                           </t>
  </si>
  <si>
    <t xml:space="preserve">Day-Care Centre                                                       </t>
  </si>
  <si>
    <t xml:space="preserve">Registration of Private Clinics                                       </t>
  </si>
  <si>
    <t xml:space="preserve">Refuse Collection Fees (House to House)                               </t>
  </si>
  <si>
    <t xml:space="preserve">Registration of Environmental Dumping Sites                           </t>
  </si>
  <si>
    <t xml:space="preserve">Hire of Conference Hall                                               </t>
  </si>
  <si>
    <t xml:space="preserve">Registration of Self-Help Group                                       </t>
  </si>
  <si>
    <t xml:space="preserve">Consultancy Services Fees                                             </t>
  </si>
  <si>
    <t xml:space="preserve">Patients Admission Deposits                                           </t>
  </si>
  <si>
    <t xml:space="preserve">Loss of Gate Pass Fee                                                 </t>
  </si>
  <si>
    <t xml:space="preserve">Laundry Services &amp; Dietry Consultation                                </t>
  </si>
  <si>
    <t xml:space="preserve">Private Hospital Registration                                         </t>
  </si>
  <si>
    <t>Road Worthiness  Tests Fees</t>
  </si>
  <si>
    <t xml:space="preserve">Safety (petrol station)  </t>
  </si>
  <si>
    <t>Schools Hostel (Boarding) Fees</t>
  </si>
  <si>
    <t>Small Scale Industrial Estate Fees</t>
  </si>
  <si>
    <t xml:space="preserve">Soil concrete testing charge </t>
  </si>
  <si>
    <t>Soil development  fees</t>
  </si>
  <si>
    <t>State ground Rent</t>
  </si>
  <si>
    <t>Laboratory Services Fees</t>
  </si>
  <si>
    <t xml:space="preserve">State indigene certificate </t>
  </si>
  <si>
    <t>printing fee</t>
  </si>
  <si>
    <t xml:space="preserve">Survey fees </t>
  </si>
  <si>
    <t>Tenders Processing Fees</t>
  </si>
  <si>
    <t>Trade cattle licence</t>
  </si>
  <si>
    <t>Trade Fair &amp; Exhibition Fee</t>
  </si>
  <si>
    <t>Trade test &amp; workshop receipts</t>
  </si>
  <si>
    <t>Tuition Fees</t>
  </si>
  <si>
    <t>veterinary treatment fees</t>
  </si>
  <si>
    <t>Veterinary Clinic Treatment  Fee</t>
  </si>
  <si>
    <t>Work Receipt Adjustments</t>
  </si>
  <si>
    <t>Fines -(Main)</t>
  </si>
  <si>
    <t xml:space="preserve">Stamp Duties Penalties                                              </t>
  </si>
  <si>
    <t xml:space="preserve">Court Fine                                                   </t>
  </si>
  <si>
    <t>Penalties</t>
  </si>
  <si>
    <t>Other Fines</t>
  </si>
  <si>
    <t>Sales-Main</t>
  </si>
  <si>
    <t xml:space="preserve">Sales of Obsolete Stores/Vehicles                                     </t>
  </si>
  <si>
    <t xml:space="preserve">Proceed from sales of Fertilizer                                      </t>
  </si>
  <si>
    <t xml:space="preserve">Sales of Motorcycle/Bicycle App. Form                                 </t>
  </si>
  <si>
    <t xml:space="preserve">Sales of Publications                                                 </t>
  </si>
  <si>
    <t xml:space="preserve">Sales of Fisheries Products                                           </t>
  </si>
  <si>
    <t xml:space="preserve">Sales of Agricultural Products                                        </t>
  </si>
  <si>
    <t xml:space="preserve">Sales of Grains                                                       </t>
  </si>
  <si>
    <t xml:space="preserve">Sales of Farm Produce                                                 </t>
  </si>
  <si>
    <t xml:space="preserve">Drug Cost Recovery                                                    </t>
  </si>
  <si>
    <t xml:space="preserve">Sales from Drug Man. Unit                                             </t>
  </si>
  <si>
    <t xml:space="preserve">Sales of High Court Civil procedure Rules annual publication          </t>
  </si>
  <si>
    <t xml:space="preserve">Sales of Poles                                                        </t>
  </si>
  <si>
    <t>Sale of Telephone Directory</t>
  </si>
  <si>
    <t>Sale of Photograph</t>
  </si>
  <si>
    <t>Sale of Home Economics Products</t>
  </si>
  <si>
    <t>Sale of Workshop Products</t>
  </si>
  <si>
    <t>5% Sales Charges</t>
  </si>
  <si>
    <t>Sale of DRF Items</t>
  </si>
  <si>
    <t>Sales of Fertilizer</t>
  </si>
  <si>
    <t>Other Sales</t>
  </si>
  <si>
    <t>Earnings -Main</t>
  </si>
  <si>
    <t>Combine Harvester Services</t>
  </si>
  <si>
    <t>Garage Hire Charges</t>
  </si>
  <si>
    <t>Agricultural Shievers Charges</t>
  </si>
  <si>
    <t>Farm Plot Charges</t>
  </si>
  <si>
    <t>Animal Tractor Charges</t>
  </si>
  <si>
    <t>Domestic Pest Control</t>
  </si>
  <si>
    <t>Hatchery Charges</t>
  </si>
  <si>
    <t>Gully Emptier Charges</t>
  </si>
  <si>
    <t>Public Health Lab Services</t>
  </si>
  <si>
    <t>Change of Ownership Charges</t>
  </si>
  <si>
    <t>Plant Hire Charges</t>
  </si>
  <si>
    <t>Printing Charges</t>
  </si>
  <si>
    <t>Consultancy Services</t>
  </si>
  <si>
    <t>Car Hire Charges</t>
  </si>
  <si>
    <t>Health Inspection</t>
  </si>
  <si>
    <t>Environmental Laboratory</t>
  </si>
  <si>
    <t xml:space="preserve">Sewerage Collection &amp; Treatment Charges                               </t>
  </si>
  <si>
    <t xml:space="preserve">Registration of Private Refuse Collectors                             </t>
  </si>
  <si>
    <t xml:space="preserve">Building Material &amp; Site Registration                                 </t>
  </si>
  <si>
    <t xml:space="preserve">Parks &amp; Gardens                                                       </t>
  </si>
  <si>
    <t xml:space="preserve">Fire Wood Trafficking Charges                                         </t>
  </si>
  <si>
    <t xml:space="preserve">Sales of Plantations                                                  </t>
  </si>
  <si>
    <t xml:space="preserve">Accommodation Charges                                                 </t>
  </si>
  <si>
    <t xml:space="preserve">Catering Services                                                     </t>
  </si>
  <si>
    <t xml:space="preserve">Telephone Services                                                    </t>
  </si>
  <si>
    <t xml:space="preserve">Sales of Trade Fair Exhibition                                        </t>
  </si>
  <si>
    <t xml:space="preserve">Registration of Business Groups &amp; Associations                        </t>
  </si>
  <si>
    <t xml:space="preserve">Registration of Business Premises                                     </t>
  </si>
  <si>
    <t xml:space="preserve">Hire of Video Equipment                                               </t>
  </si>
  <si>
    <t xml:space="preserve">Public Address System                                                 </t>
  </si>
  <si>
    <t xml:space="preserve">Graphic Design Charges                                                </t>
  </si>
  <si>
    <t xml:space="preserve">Hire of Information Equipment                                         </t>
  </si>
  <si>
    <t xml:space="preserve">Bill Balance Cert. of Temporary Occupancy Permit                                   </t>
  </si>
  <si>
    <t xml:space="preserve">Sub-Leases Charges                                              </t>
  </si>
  <si>
    <t xml:space="preserve">Earnings from Mortuary Services                                       </t>
  </si>
  <si>
    <t>Pre-payment</t>
  </si>
  <si>
    <t>Motor Vehicle Advances</t>
  </si>
  <si>
    <t>Bicycle Advances (Principal)</t>
  </si>
  <si>
    <t>Motor Vehicle Refurbishing Loan</t>
  </si>
  <si>
    <t>House Refurbishing Loan</t>
  </si>
  <si>
    <t>Refunds General</t>
  </si>
  <si>
    <t>Other Prepayments</t>
  </si>
  <si>
    <t>Investment Income-Main</t>
  </si>
  <si>
    <t xml:space="preserve">Dividend Income from  Quoted Stocks </t>
  </si>
  <si>
    <t>Interest Earned-Main</t>
  </si>
  <si>
    <t>Bicycle Advances (Interest)</t>
  </si>
  <si>
    <t>Refurbishing Loan</t>
  </si>
  <si>
    <t>Furniture Loan</t>
  </si>
  <si>
    <t>Interest On Housing Loan</t>
  </si>
  <si>
    <t>Bank Interest</t>
  </si>
  <si>
    <t xml:space="preserve">AID AND GRANTS </t>
  </si>
  <si>
    <t>DOMESTIC AID</t>
  </si>
  <si>
    <t>Current Domestic Aids</t>
  </si>
  <si>
    <t>Capital Domestic Aids</t>
  </si>
  <si>
    <t>DOMESTIC LOANS/ BORROWINGS RECEIPT</t>
  </si>
  <si>
    <t>Domestic Loans/ Borrowings From Financial Institutions</t>
  </si>
  <si>
    <t>Domestic Loans/ Borrowings From Other Government Entities</t>
  </si>
  <si>
    <t>EXTRAORDINARY ITEMS</t>
  </si>
  <si>
    <t>Extraordinary Items</t>
  </si>
  <si>
    <t>EXPENDITURE</t>
  </si>
  <si>
    <t>PERSONNEL COST</t>
  </si>
  <si>
    <t>BASIC SALARY</t>
  </si>
  <si>
    <t>Salaries Of Statutory Office Holders</t>
  </si>
  <si>
    <t>Salary Of Political Appointees</t>
  </si>
  <si>
    <t>Salary Of Management Staff</t>
  </si>
  <si>
    <t>Salary Of Senior Staff</t>
  </si>
  <si>
    <t>Salary Of Junior Staff</t>
  </si>
  <si>
    <t>Salary Of Contract Staff</t>
  </si>
  <si>
    <t>CONSOLIDATED SALARY</t>
  </si>
  <si>
    <t>Cons. Salary Of Management Staff</t>
  </si>
  <si>
    <t>Cons. Salary Of Senior Staff</t>
  </si>
  <si>
    <t>Cons. Salary Of Junior Staff</t>
  </si>
  <si>
    <t xml:space="preserve"> </t>
  </si>
  <si>
    <t>ALLOWANCES</t>
  </si>
  <si>
    <t xml:space="preserve">Housing / Rent Allowances                                             </t>
  </si>
  <si>
    <t xml:space="preserve">Transport Allowances                                                  </t>
  </si>
  <si>
    <t xml:space="preserve">Meal Subsidy                                                          </t>
  </si>
  <si>
    <t xml:space="preserve">Utility Allowance                                                     </t>
  </si>
  <si>
    <t xml:space="preserve">Responsibility Allowance                                              </t>
  </si>
  <si>
    <t xml:space="preserve">Entertainment Allowance                                                </t>
  </si>
  <si>
    <t xml:space="preserve">Ramadan/ Sallah Gesture                                               </t>
  </si>
  <si>
    <t xml:space="preserve">Non Regular Allowance                                                 </t>
  </si>
  <si>
    <t xml:space="preserve">Domestic Servant Allowance                                            </t>
  </si>
  <si>
    <t xml:space="preserve">Medical Allowance                                                     </t>
  </si>
  <si>
    <t xml:space="preserve">Journal Allowance                                                     </t>
  </si>
  <si>
    <t xml:space="preserve">Shifting Allowance                                                    </t>
  </si>
  <si>
    <t xml:space="preserve">Hazard Allowance                                                      </t>
  </si>
  <si>
    <t>Other Allowances</t>
  </si>
  <si>
    <t>ALLOWANCES FOR POLITICAL OFFICE HOLDERS</t>
  </si>
  <si>
    <t>ALLOWANCES FOR MANAGEMENT STAFF</t>
  </si>
  <si>
    <t>ALLOWANCES FOR SENIOR STAFF</t>
  </si>
  <si>
    <t>ALLOWANCES FOR JUNIOR STAFF</t>
  </si>
  <si>
    <t>PERSONNEL COST FOR NON-STAFF</t>
  </si>
  <si>
    <t>NYSC/ It Allowances</t>
  </si>
  <si>
    <t>Security Personnel Allowance</t>
  </si>
  <si>
    <t>Casual Workers Allowance</t>
  </si>
  <si>
    <t>SOCIAL CONTRIBUTIONS</t>
  </si>
  <si>
    <t>17% Govt. Pension Contribution To Staff</t>
  </si>
  <si>
    <t>OTHER RECURRENT COSTS</t>
  </si>
  <si>
    <t>SOCIAL BENEFITS</t>
  </si>
  <si>
    <t>OVERHEAD COST</t>
  </si>
  <si>
    <t>TRAVEL&amp; TRANSPORT - GENERAL</t>
  </si>
  <si>
    <t>Local Travel &amp; Transport: Training</t>
  </si>
  <si>
    <t>Local Travel &amp; Transport: Others</t>
  </si>
  <si>
    <t>International Travel &amp; Transport: Training</t>
  </si>
  <si>
    <t>International Travel &amp; Transport: Others</t>
  </si>
  <si>
    <t>UTILITIES - GENERAL</t>
  </si>
  <si>
    <t>Electricity Charges</t>
  </si>
  <si>
    <t>Sewerage Charges</t>
  </si>
  <si>
    <t>MATERIALS &amp; SUPPLIES - GENERAL</t>
  </si>
  <si>
    <t>Books</t>
  </si>
  <si>
    <t>Newspapers</t>
  </si>
  <si>
    <t>Printing Of Non Security Documents</t>
  </si>
  <si>
    <t>Printing Of Security Documents</t>
  </si>
  <si>
    <t>Drugs/Laboratory/Medical Supplies</t>
  </si>
  <si>
    <t>Uniforms &amp; Other Clothing</t>
  </si>
  <si>
    <t>Teaching Aids / Instruction Materials</t>
  </si>
  <si>
    <t>Food Stuff / Catering Materials Supplies</t>
  </si>
  <si>
    <t>Others</t>
  </si>
  <si>
    <t>MAINTENANCE SERVICES - GENERAL</t>
  </si>
  <si>
    <t>Maintenance Of Motor Vehicle / Transport Equipment</t>
  </si>
  <si>
    <t xml:space="preserve">Maintenance Of Office Furniture </t>
  </si>
  <si>
    <t>Maintenance Of Office Building / Residential Qtrs.</t>
  </si>
  <si>
    <t>Other Maintenance Services</t>
  </si>
  <si>
    <t>Maintenance Of Street Lightings</t>
  </si>
  <si>
    <t>Maintenance Of Markets/Public Places</t>
  </si>
  <si>
    <t>TRAINING - GENERAL</t>
  </si>
  <si>
    <t xml:space="preserve">Local Training </t>
  </si>
  <si>
    <t>OTHER SERVICES - GENERAL</t>
  </si>
  <si>
    <t>Office Rent</t>
  </si>
  <si>
    <t>Residential Rent</t>
  </si>
  <si>
    <t>Security Vote (Including Operations)</t>
  </si>
  <si>
    <t>CONSULTING &amp; PROFESSIONAL SERVICES - GENERAL</t>
  </si>
  <si>
    <t>Information Technology Consulting</t>
  </si>
  <si>
    <t>Legal Services</t>
  </si>
  <si>
    <t>Surveying Services</t>
  </si>
  <si>
    <t>Medical Consulting</t>
  </si>
  <si>
    <t>Other Professional Services</t>
  </si>
  <si>
    <t>FUEL &amp; LUBRICANTS - GENERAL</t>
  </si>
  <si>
    <t>Motor Vehicle Fuel Cost</t>
  </si>
  <si>
    <t>Plant/Generator Fuel Cost</t>
  </si>
  <si>
    <t>Other Fuel Cost</t>
  </si>
  <si>
    <t>FINANCIAL CHARGES - GENERAL</t>
  </si>
  <si>
    <t>Bank Charges</t>
  </si>
  <si>
    <t>Interest on Overdraft</t>
  </si>
  <si>
    <t>MISCELLANEOUS EXPENSES GENERAL</t>
  </si>
  <si>
    <t>Refreshment and Meals</t>
  </si>
  <si>
    <t>Event Packages &amp; Consumables</t>
  </si>
  <si>
    <t>Honorarium and Sitting Allowance Payments</t>
  </si>
  <si>
    <t>Publicity and Advertisements</t>
  </si>
  <si>
    <t>Medical Expenses</t>
  </si>
  <si>
    <t>Welfare Packages</t>
  </si>
  <si>
    <t>Sporting Activities</t>
  </si>
  <si>
    <t xml:space="preserve">Internal Examination Fees </t>
  </si>
  <si>
    <t xml:space="preserve">External Examination Fees </t>
  </si>
  <si>
    <t>Annual Budget Preparation Expenses</t>
  </si>
  <si>
    <t>Medical Expenses International</t>
  </si>
  <si>
    <t>Special Day Celebration</t>
  </si>
  <si>
    <t>Other Miscellaneous Expenses</t>
  </si>
  <si>
    <t>LOANS AND ADVANCES</t>
  </si>
  <si>
    <t>GRANTS AND CONTRIBUTIONS GENERAL</t>
  </si>
  <si>
    <t>LOCAL GRANTS AND CONTRIBUTIONS</t>
  </si>
  <si>
    <t>Grants to Communities/NGOs/FBOs/CBOs</t>
  </si>
  <si>
    <t>CAPITAL EXPENDITURE</t>
  </si>
  <si>
    <t>CONSTRUCTION / PROVISION</t>
  </si>
  <si>
    <t>CONSTRUCTION / PROVISION OF FIXED ASSETS - GENERAL</t>
  </si>
  <si>
    <t>Construction/Provision Of Housing</t>
  </si>
  <si>
    <t>REHABILITATION / REPAIRS</t>
  </si>
  <si>
    <t>Rehabilitation/Repairs - Housing</t>
  </si>
  <si>
    <t>PRESERVATION OF THE ENVIRONMENT</t>
  </si>
  <si>
    <t>Tree Planting</t>
  </si>
  <si>
    <t>STATUTORY ALLOCATION</t>
  </si>
  <si>
    <t>TAX REVENUE</t>
  </si>
  <si>
    <t>CAPITAL GAIN TAX</t>
  </si>
  <si>
    <t>Tenament Rates</t>
  </si>
  <si>
    <t>Penality on Tenament Rates</t>
  </si>
  <si>
    <t>Arrears on Tenament Rates</t>
  </si>
  <si>
    <t>RECURRENT EXPENDITURE</t>
  </si>
  <si>
    <t>10%  State Alloacation</t>
  </si>
  <si>
    <t>Dog licenses fees</t>
  </si>
  <si>
    <t>Native liquor licenses fees</t>
  </si>
  <si>
    <t>Squatters /Hawkers permit fees</t>
  </si>
  <si>
    <t>Tent at sea beach permit fees</t>
  </si>
  <si>
    <t>Dislodging  of septic Tank charges</t>
  </si>
  <si>
    <t>Night soil Disposal/Deposit fees</t>
  </si>
  <si>
    <t>Pest control  and  Disinfection</t>
  </si>
  <si>
    <t>Dispensary and maternity fees</t>
  </si>
  <si>
    <t>Towing vechicles fine and fees</t>
  </si>
  <si>
    <t>Fine overdue /lost of library books</t>
  </si>
  <si>
    <t>Pety  Trader</t>
  </si>
  <si>
    <t>Corn Grinding mill licenses</t>
  </si>
  <si>
    <t>Block making machine  fees</t>
  </si>
  <si>
    <t>local indigene certificate</t>
  </si>
  <si>
    <t>Commission on transfer of plot</t>
  </si>
  <si>
    <t>Payment in lieu of Resignation</t>
  </si>
  <si>
    <t>Other Allowances(per.Asst)</t>
  </si>
  <si>
    <t>TOTAL</t>
  </si>
  <si>
    <t>Refreshment  and Meals</t>
  </si>
  <si>
    <t>share  of VAT</t>
  </si>
  <si>
    <t>PESONNEL COST FOR NON-STAFF</t>
  </si>
  <si>
    <t>TRAVEL&amp;TRANSPORT-GENERAL</t>
  </si>
  <si>
    <t>CONSULTING &amp; PROFESSIONAL SERVICE-GENERAL</t>
  </si>
  <si>
    <t>Security Personal Allowance</t>
  </si>
  <si>
    <t>TRAVEL&amp; TRANSPORT-GENERAL</t>
  </si>
  <si>
    <t>Local Travel &amp;Transport;Other</t>
  </si>
  <si>
    <t xml:space="preserve">Road Traffic Offenses    (Illigal parking)                </t>
  </si>
  <si>
    <t>Mobile sales</t>
  </si>
  <si>
    <t xml:space="preserve">Other Earnings                                                         </t>
  </si>
  <si>
    <t>LOCAL GRANT AND CONTRIBUTION</t>
  </si>
  <si>
    <t xml:space="preserve">                                        DEPARTMENT;    (specail service unit)  011101800100</t>
  </si>
  <si>
    <t>GRANT AND CONTRIBUTION GENERAL</t>
  </si>
  <si>
    <t>Journal Allowance</t>
  </si>
  <si>
    <t>Local travel &amp; Transport Others</t>
  </si>
  <si>
    <t>MATERIALS&amp;SUPPLIES-GENERAL</t>
  </si>
  <si>
    <t xml:space="preserve">                                                                   DEPARTMENT:01 11 183 001 00 Internal Audit unit</t>
  </si>
  <si>
    <t>MAINTENANCE SERVICE -GENERAL</t>
  </si>
  <si>
    <t xml:space="preserve">                                                                   DEPARTMENT: OFFICE OF THE CHAIRMAN</t>
  </si>
  <si>
    <t>PERS0RNAL COST</t>
  </si>
  <si>
    <t>CASH AT HAND AND BANK</t>
  </si>
  <si>
    <t>SUMMARY OF REVENUE:</t>
  </si>
  <si>
    <t>Intenal Revenue</t>
  </si>
  <si>
    <t>STATUTORY REVENUE:</t>
  </si>
  <si>
    <t>Federal Allocation</t>
  </si>
  <si>
    <t>VAT</t>
  </si>
  <si>
    <t>10% State Allocation</t>
  </si>
  <si>
    <t>SUMMARY OF EXPENDITURE:</t>
  </si>
  <si>
    <t>Personnel Cost</t>
  </si>
  <si>
    <t>Overhead Cost</t>
  </si>
  <si>
    <t>Capital Expenditure</t>
  </si>
  <si>
    <t>TOTAL EXPENDITURE</t>
  </si>
  <si>
    <t>TOTAL REVENUE</t>
  </si>
  <si>
    <t>CLASSIFICATION</t>
  </si>
  <si>
    <t>RECURRENT EXPENDITURE SUMMARY</t>
  </si>
  <si>
    <t xml:space="preserve">                                DEPARTMENT; 01 25 001 001 00  DIRECTOR PERSONAL MANAGEMENT</t>
  </si>
  <si>
    <t>PERSONNEL</t>
  </si>
  <si>
    <t xml:space="preserve">                    DEPARTMENT:05 17 001 001 00 EDUCATION (L.G.PRIMARY SCHOOL) 05 17 025 000 00</t>
  </si>
  <si>
    <t>TRAINING-GENERAL</t>
  </si>
  <si>
    <t>ALLOWANCES FOR SENIOR  STAFF</t>
  </si>
  <si>
    <t>ALLOWANCES FOR JUNIOR  STAFF</t>
  </si>
  <si>
    <t>OTHER SERVICES-GENERAL</t>
  </si>
  <si>
    <t>MISCELLANEOUS EXPENSES-GENERAL</t>
  </si>
  <si>
    <t>INVESTMENT</t>
  </si>
  <si>
    <t>LICENSE</t>
  </si>
  <si>
    <t>FEES MAIN</t>
  </si>
  <si>
    <t>FINE MAIN</t>
  </si>
  <si>
    <t>SALES MAIN</t>
  </si>
  <si>
    <t>EARNING MAIN</t>
  </si>
  <si>
    <t>PREPAYMENT</t>
  </si>
  <si>
    <t>INTEREST EARNING NAIN</t>
  </si>
  <si>
    <t>TOTAL INTERNAL REVENUE</t>
  </si>
  <si>
    <t>10% STATE ALLOCATION</t>
  </si>
  <si>
    <t>GRAND -TOTAL</t>
  </si>
  <si>
    <t>OFFICCE OF THE CHAIRMAN</t>
  </si>
  <si>
    <t>OFFICCE OF THE SECRETARY</t>
  </si>
  <si>
    <t>COUNCIL</t>
  </si>
  <si>
    <t>PERSONNEL MANAGEMENT</t>
  </si>
  <si>
    <t>TREASURY</t>
  </si>
  <si>
    <t>COMMUNITY</t>
  </si>
  <si>
    <t>PHC</t>
  </si>
  <si>
    <t>AGRIC</t>
  </si>
  <si>
    <t>DISTRICT ADMIN</t>
  </si>
  <si>
    <t>P.R.S.</t>
  </si>
  <si>
    <t>CHAIRMAN OFFICE</t>
  </si>
  <si>
    <t>INTERNAL AUDIT OFFICE</t>
  </si>
  <si>
    <t>SPECIAL SERVICE UNIT OFFICE</t>
  </si>
  <si>
    <t>SECRETARY OFFICE</t>
  </si>
  <si>
    <t>ACCOUNT</t>
  </si>
  <si>
    <t>STORE</t>
  </si>
  <si>
    <t>PLANNING</t>
  </si>
  <si>
    <t>BUDGET</t>
  </si>
  <si>
    <t>STATISTICS</t>
  </si>
  <si>
    <t>ROAD</t>
  </si>
  <si>
    <t>WATER SUPPLY</t>
  </si>
  <si>
    <t>ELECTRICAL</t>
  </si>
  <si>
    <t>BUILDING</t>
  </si>
  <si>
    <t>LAND &amp; SURVEY</t>
  </si>
  <si>
    <t>ESTATE</t>
  </si>
  <si>
    <t>SOCIAL WELFARE</t>
  </si>
  <si>
    <t>ADULT EDUCATION</t>
  </si>
  <si>
    <t>WOMEN AFFAIRS</t>
  </si>
  <si>
    <t>COOPERATIVE</t>
  </si>
  <si>
    <t>AGRIC SERVICES</t>
  </si>
  <si>
    <t>FORESTRY</t>
  </si>
  <si>
    <t>VETINARY</t>
  </si>
  <si>
    <t>FISHERY</t>
  </si>
  <si>
    <t>TRADITIONAL RULERS</t>
  </si>
  <si>
    <t>INFORMATION YOUTH &amp; CULTURE</t>
  </si>
  <si>
    <t xml:space="preserve">DEPARTMENT:- OFFICE  OF THE SECRETARY                                        </t>
  </si>
  <si>
    <t xml:space="preserve">DEPARTMENT:- COUNCIL                                      </t>
  </si>
  <si>
    <t xml:space="preserve">DEPARTMENT:-    PERSONNEL MANAGEMENT    </t>
  </si>
  <si>
    <t xml:space="preserve">                                         DEPARTMENT: Treasury (Revanue section) CODE:- 02 20 001 001 01</t>
  </si>
  <si>
    <t xml:space="preserve">                                         DEPARTMENT: Treasury (Account section) CODE:- 02 20 001 001 02</t>
  </si>
  <si>
    <t>DEPARTMENT:- COMMUNITY  DEV. &amp; CULTURE     CODE:- 05 051 003 001 00</t>
  </si>
  <si>
    <t>COMMERCE &amp; INDUSTRY</t>
  </si>
  <si>
    <t xml:space="preserve">          DEPARTMENT: COMMUNITY DEV. AND CULTURE (Comm. section) 05 051 003 001 01</t>
  </si>
  <si>
    <t xml:space="preserve">         DEPARTMENT: COMMUNITY DEV. AND CULTURE (Social welfare) 05 051 003 001 02</t>
  </si>
  <si>
    <t xml:space="preserve">    DEPARTMENT: COMMUNITY DEV. AND CULTURE (Inf. Youth &amp; sport) 05 051 003 001 03</t>
  </si>
  <si>
    <t xml:space="preserve">       DEPARTMENT: COMMUNITY DEV. AND CULTURE (Adult Education) 05 051 003 001 04</t>
  </si>
  <si>
    <t xml:space="preserve">                           DEPARTMENT: COMMUNITY DEV. AND CULTURE (Woman Affairs) 05 051 003 001 05</t>
  </si>
  <si>
    <t xml:space="preserve">         DEPARTMENT: COMMUNITY DEV. AND CULTURE (Cooperative Section) 05 051 003 001 06</t>
  </si>
  <si>
    <t xml:space="preserve">                DEPARTMENT: HEALTH 05 21 001 001 00 (Currative section) 05 21 001 001 02</t>
  </si>
  <si>
    <t>DEPARTMENT:- AGRIC ULTURE &amp; NATURAL RES.     CODE:-02 15 001 001 00</t>
  </si>
  <si>
    <t xml:space="preserve">                                    DEPARTMENT: 02 15 001 001 00 AGRICULTURE (Agric section) 02 15 001 001 01</t>
  </si>
  <si>
    <t xml:space="preserve">                          DEPARTMENT: 02 15 001 001 00 AGRICULTURE (Forestry section) 02 15 001 001 02</t>
  </si>
  <si>
    <t xml:space="preserve">                     DEPARTMENT: 02 15 001 001 00 AGRICULTURE (Vetinary section) 02 15 001 001 03</t>
  </si>
  <si>
    <t xml:space="preserve">                            DEPARTMENT: 02 15 001 001 00 AGRICULTURE (Fishery section) 02 15 001 001 04</t>
  </si>
  <si>
    <t>MECHNICAL</t>
  </si>
  <si>
    <t>DEPARTMENT:- WORKS &amp; HOUSING  CODE:- 02 24 001 001 00</t>
  </si>
  <si>
    <t xml:space="preserve">                    DEPARTMENT: WORKS 02 24 001 001 00 (Road section) 02 24 001 001 01 </t>
  </si>
  <si>
    <t xml:space="preserve">                               DEPARTMENT: WORKS 02 24 001 001 00 (Electrical  section) 02 24 001 001 04</t>
  </si>
  <si>
    <t xml:space="preserve">                       DEPARTMENT: WORKS  02 24 001 001 00 (Building section) 02 24 001 001 05</t>
  </si>
  <si>
    <t xml:space="preserve">                                  DEPARTMENT: WORKS 02 24 001 001 00 (Land&amp;Survey) 02 24 001 001 06</t>
  </si>
  <si>
    <t xml:space="preserve">                      DEPARTMENT: WORKS 02 24 001 001 00 (Estate section) 02 24 001 001 07</t>
  </si>
  <si>
    <t>DEPARTMENT:- DISTRICT ADMIN          CODE:- 05 51 002 001 00</t>
  </si>
  <si>
    <t xml:space="preserve">                                                     DEPARTMENT: 05 051 002 001 00 Traditional Rulers</t>
  </si>
  <si>
    <t>DEPARTMENT:- PLANING, BUDGET, RESEARCH &amp; STATISTIC CODE:-02 20 003 001 00</t>
  </si>
  <si>
    <t xml:space="preserve">                                              DEPARTMENT: Treasury (Store section) CODE:- 02 20 001 001 03</t>
  </si>
  <si>
    <t xml:space="preserve">                                            DEPARTMENT: 01 11 013 001 00 OFFICE OF THE SECRETARY</t>
  </si>
  <si>
    <t xml:space="preserve">              DEPARTMENT: 01 11 013 001 00 OFFICE OF THE SECRETARY ( Legal service unit) 01 11 013 001 01</t>
  </si>
  <si>
    <t>Others Receipts (Bailout)</t>
  </si>
  <si>
    <t>Motor Park</t>
  </si>
  <si>
    <t>Cattle Market</t>
  </si>
  <si>
    <t>WORKS &amp; HOUSING</t>
  </si>
  <si>
    <t>DEPARTMENT:-  OFFICE OF THE CHAIRMAN    CODE:-011100100100</t>
  </si>
  <si>
    <t>Furniture Allowance</t>
  </si>
  <si>
    <t>Housing / Rent Allowances</t>
  </si>
  <si>
    <t>Leave Grant</t>
  </si>
  <si>
    <t>FUEL &amp; LUBRICANT GENERAL</t>
  </si>
  <si>
    <t>Plant / Generator Fuel Cost</t>
  </si>
  <si>
    <t>Rent / Housing Allowance</t>
  </si>
  <si>
    <t>ALLOWANCES FOR POLITICAL  OFFICE HOLDERS</t>
  </si>
  <si>
    <t>Recess Allowance</t>
  </si>
  <si>
    <t>Ward robe  Allowance</t>
  </si>
  <si>
    <t>Ramadan Gesture</t>
  </si>
  <si>
    <t>Office stationery/ computer consumbles</t>
  </si>
  <si>
    <t>Office Stationery / Computer Consumables</t>
  </si>
  <si>
    <t xml:space="preserve">Grants to Communities/NGOs/FBOs/CBOs </t>
  </si>
  <si>
    <t xml:space="preserve">                       DEPARTMENT: COMMUNITY DEV. AND CULTURE (TRADE,COMM &amp; INDUSTRY) 05 051 003 001 07</t>
  </si>
  <si>
    <t>DEPARTMENT:-     PRIMARY HEALTH CARE   CODE:- 05 21 001 001 00</t>
  </si>
  <si>
    <t>Minor Road Maintenance</t>
  </si>
  <si>
    <t xml:space="preserve">                                   DEPARTMENT: W0RKS 02 24 001 001 00 (Mechanical  section) 02 24 001 001 02 </t>
  </si>
  <si>
    <t>Maintenance of Plant / Generators</t>
  </si>
  <si>
    <t xml:space="preserve">                       DEPARTMENT: 02 20 003 001 00 Planning ,Research&amp;Statactics (Planing Unit) 02 20 003 001 01</t>
  </si>
  <si>
    <t xml:space="preserve">                  DEPARTMENT: 02 20 003 001 02 Planning , Research &amp; Statactics (Budget  Unit) 02 20 003 001 02</t>
  </si>
  <si>
    <t xml:space="preserve">                  DEPARTMENT: 02 20 003 001 00 Planning , Research &amp; Statactics (Statistics Unit) 02 20 003 001 03</t>
  </si>
  <si>
    <t>Monitoring &amp; Evaluation</t>
  </si>
  <si>
    <t xml:space="preserve">Ramadan  / Sallah Gesture                                               </t>
  </si>
  <si>
    <t>Grants to Communities /NGOs/FBOs/CBOs (Hisbah &amp; Others)</t>
  </si>
  <si>
    <t>Security services (Vigilante &amp; Others)</t>
  </si>
  <si>
    <t>Food Stuff / Catering Materials Supplies (Ramadan Feeding)</t>
  </si>
  <si>
    <t>Others (1% Training Fund)</t>
  </si>
  <si>
    <t>OTHER RECIEPT</t>
  </si>
  <si>
    <t>Furnitures Allowances</t>
  </si>
  <si>
    <t>ECONOMIC CODE</t>
  </si>
  <si>
    <t>FUND CODE</t>
  </si>
  <si>
    <t xml:space="preserve">DESCRIPTION </t>
  </si>
  <si>
    <t>FUNCTIONAL
CODE</t>
  </si>
  <si>
    <t>OTHER CAPITAL PROJECTS</t>
  </si>
  <si>
    <t>ECONOMIC 
CODE</t>
  </si>
  <si>
    <t>GEO
CODE</t>
  </si>
  <si>
    <t>FUND 
CODE</t>
  </si>
  <si>
    <t>ENVIRONMENTAL, SANITATION AND HYGIENE</t>
  </si>
  <si>
    <t>MONITORING AND EVALUATION</t>
  </si>
  <si>
    <t xml:space="preserve">  DEPARTMENT: 05 35 001 001 00 Water, Environment, Sanitation and Hygiene (WESH)</t>
  </si>
  <si>
    <t xml:space="preserve">   DEPARTMENT: 05 35 001 001 00 Water, Environment, Sanitation and Hygiene (Water Supply) 05 35 001 001 01</t>
  </si>
  <si>
    <t xml:space="preserve">   DEPARTMENT: 05 35 001 001 00 Water, Environment, Sanitation and Hygiene (Enviromental, Sanitation and Hygiene Section) 05 35 001 001 02</t>
  </si>
  <si>
    <t>GRAND TOTAL</t>
  </si>
  <si>
    <t>ECONOMIC
 CODE</t>
  </si>
  <si>
    <t xml:space="preserve"> DEPARTMENT; 01 12 001 001 00 COUNCIL</t>
  </si>
  <si>
    <t>DEPARTMENT: 05 35 001 001 00 Water, Environment, Sanitation and Hygiene (Monitoring and Evaluation Section) 05 35 001 001 03</t>
  </si>
  <si>
    <t>FIXED ASSETS ProcurementD</t>
  </si>
  <si>
    <t>Procurement of Office Buildings</t>
  </si>
  <si>
    <t>Procurement of Residential Buildings</t>
  </si>
  <si>
    <t>Procurement of Motor Cycles</t>
  </si>
  <si>
    <t>Procurement Of Trucks</t>
  </si>
  <si>
    <t>Procurement Of Buses</t>
  </si>
  <si>
    <t>Procurement Of Office Furniture/Fittings</t>
  </si>
  <si>
    <t>Procurement Of Computers</t>
  </si>
  <si>
    <t>Procurement Of Computer Printers</t>
  </si>
  <si>
    <t>Procurement Of Photocopying Machines</t>
  </si>
  <si>
    <t>Procurement Of Typewriters</t>
  </si>
  <si>
    <t>Procurement Of Shredding Machines</t>
  </si>
  <si>
    <t>Procurement Of Scanners</t>
  </si>
  <si>
    <t>Procurement Of Canteen/Kitchen Equipment</t>
  </si>
  <si>
    <t>Procurement Of Residential Furniture</t>
  </si>
  <si>
    <t>Procurement Of Fire Fighting Equipment</t>
  </si>
  <si>
    <t>Procurement Of Teaching/Learning Aid Equipment</t>
  </si>
  <si>
    <t>Procurement Of Library Books &amp; Equipment</t>
  </si>
  <si>
    <t>KANO STATE GOVERNMENT</t>
  </si>
  <si>
    <t>21500100101</t>
  </si>
  <si>
    <t>DETAILS OF THE REVENUE</t>
  </si>
  <si>
    <t>Sub-Total</t>
  </si>
  <si>
    <t>SUMMARY OF THE REVENUE</t>
  </si>
  <si>
    <t>WESH</t>
  </si>
  <si>
    <t>UTILITIES-GENERAL</t>
  </si>
  <si>
    <t>Water  Rates</t>
  </si>
  <si>
    <t>MATERIAL AND SUPPLIES- GENERAL</t>
  </si>
  <si>
    <t>FUEL AND LUBRICANT CONSULT</t>
  </si>
  <si>
    <t>Other Fuelling</t>
  </si>
  <si>
    <t xml:space="preserve">Grants to Communities /NGOs/FBOs/CBOs </t>
  </si>
  <si>
    <t>Drugs/Laboratories/Medical Supplies</t>
  </si>
  <si>
    <t>TRAINING -GENERAL</t>
  </si>
  <si>
    <t>Local Training</t>
  </si>
  <si>
    <t>Cleaning &amp; Fumigation Services</t>
  </si>
  <si>
    <t>CONSULTNIG &amp; PROFESSIONAL SERVICE GENERAL</t>
  </si>
  <si>
    <t>Harzard Allowance</t>
  </si>
  <si>
    <t>0ther Allowance</t>
  </si>
  <si>
    <t>OVER HEAD COST</t>
  </si>
  <si>
    <t>Other Allowances(Per.Asst)</t>
  </si>
  <si>
    <t>LEGAL SERVICE</t>
  </si>
  <si>
    <t>SUMMARY</t>
  </si>
  <si>
    <t>GRAND-TOTAL</t>
  </si>
  <si>
    <t>OVER HEAD</t>
  </si>
  <si>
    <t>CAPITAL</t>
  </si>
  <si>
    <t>%</t>
  </si>
  <si>
    <t>BUDGET SURPLUS,DEFICIT OR BALANCED</t>
  </si>
  <si>
    <t>MATERIALS AND SUPPLIES - GENERAL</t>
  </si>
  <si>
    <t>News Papers</t>
  </si>
  <si>
    <t>CONSULTING &amp; PROFESSIONAL SERVICE</t>
  </si>
  <si>
    <t>Responsibility Allowance</t>
  </si>
  <si>
    <t>Monitoring and evaluation</t>
  </si>
  <si>
    <t>Security services (Election &amp; others)</t>
  </si>
  <si>
    <t xml:space="preserve">Security personnel Allowance (Neghbour hood watch men vigilant security Allowance) </t>
  </si>
  <si>
    <t>MATERIALS &amp; SUPPLIES- GENERAL</t>
  </si>
  <si>
    <t>Local training</t>
  </si>
  <si>
    <t>MATERIALS &amp; SUPPLIES-GENERAL</t>
  </si>
  <si>
    <t>News papers</t>
  </si>
  <si>
    <t>other professional service</t>
  </si>
  <si>
    <t>Domestic servant allowance</t>
  </si>
  <si>
    <t>Responsibility allowance</t>
  </si>
  <si>
    <t>Entertaiment allowance</t>
  </si>
  <si>
    <t>Office stationaries/computer consumable</t>
  </si>
  <si>
    <t>Others (scholarship)</t>
  </si>
  <si>
    <t>Grants to communities/NGOs/FBOs/CBOs (Musabaqa)</t>
  </si>
  <si>
    <t>Special day celebration</t>
  </si>
  <si>
    <t>PERSONNEL COST OF NON STAFF</t>
  </si>
  <si>
    <t>Casual workers allowance</t>
  </si>
  <si>
    <t>Local Training (woman for Health)</t>
  </si>
  <si>
    <t>21020312</t>
  </si>
  <si>
    <t>22021017</t>
  </si>
  <si>
    <t>Other miscellaneous Expenses</t>
  </si>
  <si>
    <t>21020512</t>
  </si>
  <si>
    <t>21020314</t>
  </si>
  <si>
    <t>21020305</t>
  </si>
  <si>
    <t>21020306</t>
  </si>
  <si>
    <t>22020406</t>
  </si>
  <si>
    <t>others</t>
  </si>
  <si>
    <t>MISCELLANEOUS EXPENSES - GENERAL</t>
  </si>
  <si>
    <t>22021000</t>
  </si>
  <si>
    <t>22021001</t>
  </si>
  <si>
    <t>Other Allowances (Non-clinical)</t>
  </si>
  <si>
    <t>SHARE OF VAT</t>
  </si>
  <si>
    <t>CASH TRANSFER - STATUTORY TRANSFERS</t>
  </si>
  <si>
    <t>OTHER CAPITAL RECEIPTS</t>
  </si>
  <si>
    <t>Other Reciepts to CDF (Bailout)</t>
  </si>
  <si>
    <t>sale of fixed assets</t>
  </si>
  <si>
    <t>SUB- TOTAL</t>
  </si>
  <si>
    <t>Gold smith and Gold licenses</t>
  </si>
  <si>
    <t xml:space="preserve">Radio /Television permit </t>
  </si>
  <si>
    <t xml:space="preserve">Canoe licenses </t>
  </si>
  <si>
    <t>Registration of Voluntary Organization</t>
  </si>
  <si>
    <t xml:space="preserve">Barkery House license </t>
  </si>
  <si>
    <t xml:space="preserve">Bicycle licenses </t>
  </si>
  <si>
    <t>Brick Making</t>
  </si>
  <si>
    <t xml:space="preserve">Cart/truck licenses </t>
  </si>
  <si>
    <t>Dane Gun Licence</t>
  </si>
  <si>
    <t>Cattle Dealers Licence</t>
  </si>
  <si>
    <t>Dried Fish/Meat Licence</t>
  </si>
  <si>
    <t xml:space="preserve">Dog licenses </t>
  </si>
  <si>
    <t>Fishing Permit</t>
  </si>
  <si>
    <t>Hunting Licence</t>
  </si>
  <si>
    <t>Produce Buying Licence</t>
  </si>
  <si>
    <t>Animal Health Care Licence</t>
  </si>
  <si>
    <t>Abbatoir/Slaughter Licence</t>
  </si>
  <si>
    <t>Renewal of Fisher Licence</t>
  </si>
  <si>
    <t>Hiring Services</t>
  </si>
  <si>
    <t>Borehole Drilling Licence</t>
  </si>
  <si>
    <t>Cinematography</t>
  </si>
  <si>
    <t>Trade Permit</t>
  </si>
  <si>
    <t>Advertisement Licence</t>
  </si>
  <si>
    <t xml:space="preserve">Approval opf  Building plan </t>
  </si>
  <si>
    <t>Auctioneers Licence</t>
  </si>
  <si>
    <t xml:space="preserve">Baggers /Television  licenses  </t>
  </si>
  <si>
    <t xml:space="preserve">Battery charger licenses </t>
  </si>
  <si>
    <t xml:space="preserve">Birth and Death Registration </t>
  </si>
  <si>
    <t xml:space="preserve">Blacksmith workshop licenses  </t>
  </si>
  <si>
    <t xml:space="preserve">Brown  sugar machine licenses  </t>
  </si>
  <si>
    <t>Bulky Ciggarettes Licence</t>
  </si>
  <si>
    <t>Burial Licence</t>
  </si>
  <si>
    <t>Butchers Licence</t>
  </si>
  <si>
    <t xml:space="preserve">Clock/watch Repairs licenses </t>
  </si>
  <si>
    <t xml:space="preserve">Cloth Dyners licenses  </t>
  </si>
  <si>
    <t xml:space="preserve">Cold room licenses </t>
  </si>
  <si>
    <t>Control of Noise Permit Licence</t>
  </si>
  <si>
    <t>Earning from Environment sanitation Service</t>
  </si>
  <si>
    <t>Electric/Radio/TV Workshop Licence</t>
  </si>
  <si>
    <t>Entertainment Druming &amp; Temporary both permit</t>
  </si>
  <si>
    <t>Felling of Trees Licence</t>
  </si>
  <si>
    <t>Forestry and Fuel Exploration Licence</t>
  </si>
  <si>
    <t>Hair Dressing/Barbing Saloon Licence</t>
  </si>
  <si>
    <t>Impounding of Animal Licence</t>
  </si>
  <si>
    <t>Ingredients Grinding Licence</t>
  </si>
  <si>
    <t xml:space="preserve">kiosk licenses </t>
  </si>
  <si>
    <t xml:space="preserve">Local Hair Barbing/ plaiting  licenses </t>
  </si>
  <si>
    <t>Marriage Registration Licence</t>
  </si>
  <si>
    <t>Mortgage Sub-lease Approval Licence</t>
  </si>
  <si>
    <t xml:space="preserve">Motor mach/cash wash licenses </t>
  </si>
  <si>
    <t>Motor Vehicle Licence</t>
  </si>
  <si>
    <t>Naming of Street Registration Licence</t>
  </si>
  <si>
    <t>Open Air Preaching Permit Licence</t>
  </si>
  <si>
    <t>Painting, Spraying and Sign Writing Workshop</t>
  </si>
  <si>
    <t xml:space="preserve">Panel Beater licenses </t>
  </si>
  <si>
    <t>Photo Studio Licence</t>
  </si>
  <si>
    <t>Photostat/Typing Institute Licence</t>
  </si>
  <si>
    <t>Pit Sawing Licence</t>
  </si>
  <si>
    <t>Registration of Septic tank and Dislodging Licence</t>
  </si>
  <si>
    <t>Registration of Meat Van Licance</t>
  </si>
  <si>
    <t>Registration of Night Soil Contract Licence</t>
  </si>
  <si>
    <t>Rice Mill/Cassava grinding Licence</t>
  </si>
  <si>
    <t xml:space="preserve">Sand dredging licenses  </t>
  </si>
  <si>
    <t>Sand/Granite/Iron Rod Seller Licence</t>
  </si>
  <si>
    <t>Saw Milling Licence</t>
  </si>
  <si>
    <t>sewing Institute Licence</t>
  </si>
  <si>
    <t>Vaults Licence</t>
  </si>
  <si>
    <t>Vehicle Spare Parts Licence</t>
  </si>
  <si>
    <t>Vulcanizer Licence</t>
  </si>
  <si>
    <t>Welding Machine Licence</t>
  </si>
  <si>
    <t xml:space="preserve">wood making /carpentry worhshop </t>
  </si>
  <si>
    <t>Workshop Receipt</t>
  </si>
  <si>
    <t xml:space="preserve">Bathing House License </t>
  </si>
  <si>
    <t xml:space="preserve">Minor Industry License </t>
  </si>
  <si>
    <t xml:space="preserve">Slaughter Slab Fees                                                  </t>
  </si>
  <si>
    <t>Bus Commercial Vehicle/Truck Fees</t>
  </si>
  <si>
    <t>General Contractor Registration fees</t>
  </si>
  <si>
    <t>Surface  Tank</t>
  </si>
  <si>
    <t xml:space="preserve">Sale of Forms </t>
  </si>
  <si>
    <t>Plant Hire Services(Tractor)</t>
  </si>
  <si>
    <t>RENT ON LAND AND OTHERS - GENERAL</t>
  </si>
  <si>
    <t>Rent of Plot and Site services Programme</t>
  </si>
  <si>
    <t>Lease rental</t>
  </si>
  <si>
    <t>Rent on Government Properties</t>
  </si>
  <si>
    <t>Rent from Other Local Govt. Offices</t>
  </si>
  <si>
    <t xml:space="preserve">Dividend Income from  Unquoted Stocks </t>
  </si>
  <si>
    <t>Sales of Shares</t>
  </si>
  <si>
    <t>Market</t>
  </si>
  <si>
    <t>Shop and Shopping Centres</t>
  </si>
  <si>
    <t>Proceeds from Sales and Consumable Goods</t>
  </si>
  <si>
    <t>Unspecified Revenue (comunication mass)</t>
  </si>
  <si>
    <t>PRE-PAYMENT/ARREARS OF REVENUE</t>
  </si>
  <si>
    <t>PRE-PAYMENT-GENERAL</t>
  </si>
  <si>
    <t>RENT ON LAND AND OTHER</t>
  </si>
  <si>
    <t>EXTRA ORDINARY ITEMS</t>
  </si>
  <si>
    <t>PREPAYMENT/ARREARS</t>
  </si>
  <si>
    <t>14070100</t>
  </si>
  <si>
    <t>310800</t>
  </si>
  <si>
    <t>12020900</t>
  </si>
  <si>
    <t>Non-clinical</t>
  </si>
  <si>
    <t>BUDGET ANALYSIS TABLE</t>
  </si>
  <si>
    <t>01101</t>
  </si>
  <si>
    <t>01102</t>
  </si>
  <si>
    <t>10101</t>
  </si>
  <si>
    <t>OFFICE OF THE DIRECTOR PERSONNEL MANAGEMENT</t>
  </si>
  <si>
    <t>14070102</t>
  </si>
  <si>
    <t>12021102</t>
  </si>
  <si>
    <t>12000000</t>
  </si>
  <si>
    <t>11010101</t>
  </si>
  <si>
    <t>11010201</t>
  </si>
  <si>
    <t>11010401</t>
  </si>
  <si>
    <t>31030102</t>
  </si>
  <si>
    <t>11010300</t>
  </si>
  <si>
    <t>21000000</t>
  </si>
  <si>
    <t>22020000</t>
  </si>
  <si>
    <t>23000000</t>
  </si>
  <si>
    <t>06106</t>
  </si>
  <si>
    <t>01108</t>
  </si>
  <si>
    <t xml:space="preserve">Other </t>
  </si>
  <si>
    <t>Others (FYP)/Child food nutrition activities</t>
  </si>
  <si>
    <t>Other Miscellaneous Expenses/Immunization (Polio)</t>
  </si>
  <si>
    <t>Grants to Communities/NGOs/FBOs/CBOs (1% Health Contribution)</t>
  </si>
  <si>
    <t>TOTAL PERCENTAGE OF THE BUDGET</t>
  </si>
  <si>
    <t>PERCENTAGE (%)</t>
  </si>
  <si>
    <t>Others/Cattle Vaccination activities</t>
  </si>
  <si>
    <t xml:space="preserve">(Customery) Right of Occupancy                                                    </t>
  </si>
  <si>
    <t>Ground Rate Charges</t>
  </si>
  <si>
    <t>Hide &amp; Skin Buyer Licenses</t>
  </si>
  <si>
    <t>Salary Of Political Appointees (CHM, VCHM, SUP.C &amp; ADVS)</t>
  </si>
  <si>
    <t>Other professional services</t>
  </si>
  <si>
    <t>Salary of Contract Staff</t>
  </si>
  <si>
    <t>Security Personnel Allowance and Special Assistants</t>
  </si>
  <si>
    <t>Provision of anticipated Salary Increment</t>
  </si>
  <si>
    <t>Salary of Junior Staff</t>
  </si>
  <si>
    <t>Provision of Anticipated Salary increase</t>
  </si>
  <si>
    <t>Miscellaneous Expenses - General</t>
  </si>
  <si>
    <t>Salaries Of Political Office Holders (H/Leader, D/H/Leader,M/Leader,Minority,Whip &amp; Other Councillors)</t>
  </si>
  <si>
    <t>International Training</t>
  </si>
  <si>
    <t>Provision of anticipated salary increment</t>
  </si>
  <si>
    <t>BRAVED FAMILY ALL.</t>
  </si>
  <si>
    <t xml:space="preserve">Financial  Professional Services </t>
  </si>
  <si>
    <t>PRIMARY EDUCATION</t>
  </si>
  <si>
    <t>ADMIN CODE</t>
  </si>
  <si>
    <t xml:space="preserve">Teaching Aids / Instruction Materials </t>
  </si>
  <si>
    <t>Others Disable, etc</t>
  </si>
  <si>
    <t>Other Services - General</t>
  </si>
  <si>
    <t>Materials And Supplies - General</t>
  </si>
  <si>
    <t xml:space="preserve">Rural Posting Allowance                                               </t>
  </si>
  <si>
    <t xml:space="preserve">Call Duty Allowance                                                   </t>
  </si>
  <si>
    <t xml:space="preserve">Other Allowances/Non Clinical </t>
  </si>
  <si>
    <t>ADMIN
 CODE</t>
  </si>
  <si>
    <t>22020313</t>
  </si>
  <si>
    <t xml:space="preserve"> Salary Of Management Staff</t>
  </si>
  <si>
    <t>22020307</t>
  </si>
  <si>
    <t>21020300</t>
  </si>
  <si>
    <t>ADMIN 
CODE</t>
  </si>
  <si>
    <t>21010105</t>
  </si>
  <si>
    <t>21020403</t>
  </si>
  <si>
    <t>21010104</t>
  </si>
  <si>
    <t>Salary Of Jenior Staff</t>
  </si>
  <si>
    <t>22020400</t>
  </si>
  <si>
    <t>Maitenance Services - General</t>
  </si>
  <si>
    <t>22020402</t>
  </si>
  <si>
    <t>Maintenance Of office/residential buildings</t>
  </si>
  <si>
    <t>22020403</t>
  </si>
  <si>
    <t>Traditional Rulers Allowances (Limamai, Na'ibai and Ladanai)</t>
  </si>
  <si>
    <t>Grants to Communities /NGOs/FBOs/CBOs (3% Emirate Council and others)</t>
  </si>
  <si>
    <t>Consulting and Professional Services - General</t>
  </si>
  <si>
    <t>Research And Documentations</t>
  </si>
  <si>
    <t>22020312</t>
  </si>
  <si>
    <t>water treatment chemicals</t>
  </si>
  <si>
    <t xml:space="preserve">Shifting Allowance  </t>
  </si>
  <si>
    <t>Recruitment, Appointment, Promotion and Disciplinary Expenses</t>
  </si>
  <si>
    <t>23</t>
  </si>
  <si>
    <t>2301</t>
  </si>
  <si>
    <t>Procurement/Acquisition Of Land</t>
  </si>
  <si>
    <t>Procurement Of Motor Vehicles</t>
  </si>
  <si>
    <t xml:space="preserve">Procurement Of Power Generating Set </t>
  </si>
  <si>
    <t xml:space="preserve">Procurement Of Health/Medical Equipment </t>
  </si>
  <si>
    <t>23010122</t>
  </si>
  <si>
    <t>2302</t>
  </si>
  <si>
    <t>23020100</t>
  </si>
  <si>
    <t>23020101</t>
  </si>
  <si>
    <t>Construction/Provision Of Office Buildings</t>
  </si>
  <si>
    <t>Construction/Provison of Residential Buildings</t>
  </si>
  <si>
    <t>Construction/Provision Of Electricity</t>
  </si>
  <si>
    <t>Construction / Provision Of Libraries</t>
  </si>
  <si>
    <t>Construction Of Boundary Pillars/ Right Of Ways</t>
  </si>
  <si>
    <t>Construction/Provision Of Cemeteries</t>
  </si>
  <si>
    <t xml:space="preserve">Construction Of Irrigation Canals </t>
  </si>
  <si>
    <t>Rehabilitation/ Repairs of Fixed Assets - General</t>
  </si>
  <si>
    <t>Rehabilitation/Repairs - Electricity</t>
  </si>
  <si>
    <t>Rehabilitation/Repairs-Hospitals/Health Centres</t>
  </si>
  <si>
    <t>Rehabilitation / Repairs - Fire Fighting Stations</t>
  </si>
  <si>
    <t>Rehabilitation / Repairs - Libraries</t>
  </si>
  <si>
    <t>Rehabilitation / Repairs - Sporting Facilities</t>
  </si>
  <si>
    <t>Rehabilitation / Repairs - Agricicultural Facilities</t>
  </si>
  <si>
    <t>Rehabilitation/Repairs Of Boundaries</t>
  </si>
  <si>
    <t>Rehabilitation/Repairs- Traffic /Street Lights</t>
  </si>
  <si>
    <t>Rehabilitation/Repairs- Markets/Parks</t>
  </si>
  <si>
    <t>Rehabilitation/Repairs- Power Generating Plants</t>
  </si>
  <si>
    <t>Rehabilitation/Repairs Of Cemeteries</t>
  </si>
  <si>
    <t>Rehabilitation/Repairs- ICT Infrastructures</t>
  </si>
  <si>
    <t>Rehabilitation of Dams</t>
  </si>
  <si>
    <t>Rehabilitation of Irrigation Facilities</t>
  </si>
  <si>
    <t>Preservation of the Environment - General</t>
  </si>
  <si>
    <t xml:space="preserve">Wildlife Conservation </t>
  </si>
  <si>
    <t>Industrial Pollution Prevention &amp; Control</t>
  </si>
  <si>
    <t>Water Pollution Prevention &amp; Control</t>
  </si>
  <si>
    <t>Food Stuff / Catering Materials Supplies (Schools feeding)</t>
  </si>
  <si>
    <t>Acquisition of Non-Tangible Asset</t>
  </si>
  <si>
    <t>Research And Development</t>
  </si>
  <si>
    <t>Computer Software Acquisition</t>
  </si>
  <si>
    <t>Monitoring And Evaluation</t>
  </si>
  <si>
    <t>Anniversaries/Celebrations</t>
  </si>
  <si>
    <t>Margin for increase in Costs</t>
  </si>
  <si>
    <t>FIXED ASSETS Procurement</t>
  </si>
  <si>
    <t>Procurement OF FIXED ASSETS - GENERAL</t>
  </si>
  <si>
    <t>Procurement Of Sporting / Gaming Equipment</t>
  </si>
  <si>
    <t>Procurement Of Agricultural Equipment</t>
  </si>
  <si>
    <t>Procurement Of Security Equipment</t>
  </si>
  <si>
    <t xml:space="preserve">Procurement Of Industrial Equipment </t>
  </si>
  <si>
    <t>Procurement Of Recreational Facilities</t>
  </si>
  <si>
    <t>Procurement Of Diving Equipment</t>
  </si>
  <si>
    <t>Procurement Of Surveying Equipment</t>
  </si>
  <si>
    <t>Erosion &amp; Flood Control (Drainages/Culverts)</t>
  </si>
  <si>
    <t>LIABILITIES/EQUITY</t>
  </si>
  <si>
    <t>Liabilities/ Equity</t>
  </si>
  <si>
    <t>Deposits - General</t>
  </si>
  <si>
    <t>Contract Retention Fees</t>
  </si>
  <si>
    <t>Unremitted Deductions</t>
  </si>
  <si>
    <t>Unremitted Taxes</t>
  </si>
  <si>
    <t>Unremitted Taxes: PAYE</t>
  </si>
  <si>
    <t>Unremitted Taxes: Withholding Tax</t>
  </si>
  <si>
    <t>Unremitted Taxes: Value Added Tax</t>
  </si>
  <si>
    <t>Unremitted Deductions From Salary</t>
  </si>
  <si>
    <t>National Health Insurance Scheme</t>
  </si>
  <si>
    <t>Contributory Pension Scheme</t>
  </si>
  <si>
    <t>Union Dues</t>
  </si>
  <si>
    <t>Housing Revolving Funds Deductions</t>
  </si>
  <si>
    <t>Co-Operative Soceity</t>
  </si>
  <si>
    <t>Housing Fund</t>
  </si>
  <si>
    <t>INSURANCE PROGRAMMES (Superannuation)</t>
  </si>
  <si>
    <t>Welfare Loan Scheme</t>
  </si>
  <si>
    <t>Dependent Fund</t>
  </si>
  <si>
    <t>12020400</t>
  </si>
  <si>
    <t>10000000</t>
  </si>
  <si>
    <t xml:space="preserve">  </t>
  </si>
  <si>
    <t>.............GWARZO................... LOCAL GOVERNMENT</t>
  </si>
  <si>
    <t>TOTAL PERSONAL COST</t>
  </si>
  <si>
    <t>Food stuff/Catering Matarial Supplies</t>
  </si>
  <si>
    <t>Food stff/cattering cumputer services</t>
  </si>
  <si>
    <t>Maintenance Of Office /printing of non security i</t>
  </si>
  <si>
    <t xml:space="preserve">Matariai General </t>
  </si>
  <si>
    <t>TOTAL PERSONNEL COST</t>
  </si>
  <si>
    <t>..........gwarzo...................... LOCAL GOVERNMENT</t>
  </si>
  <si>
    <t>................GWARZO................ LOCAL GOVERNMENT</t>
  </si>
  <si>
    <t>31921902</t>
  </si>
  <si>
    <t>GWARZO LOCAL GOVERNMENT</t>
  </si>
  <si>
    <t>23010111</t>
  </si>
  <si>
    <t>prcurement f diesel to street light</t>
  </si>
  <si>
    <t>230101113</t>
  </si>
  <si>
    <t>procurement/contr. For diesel to water treatment plants of water scheme</t>
  </si>
  <si>
    <t>23020102</t>
  </si>
  <si>
    <t>construction/provision of zauren sulhu</t>
  </si>
  <si>
    <t>construction/provision of Libraries</t>
  </si>
  <si>
    <t>Construction/Provision Of Water Facilities at Fada/Kutama/Getso/sabon birni</t>
  </si>
  <si>
    <t xml:space="preserve">Construction/Provision Of Public Schools Free and compolsary primary and secondary education </t>
  </si>
  <si>
    <t xml:space="preserve"> of identified rural access road (RAMP)</t>
  </si>
  <si>
    <t xml:space="preserve"> Provision Of foundation Year Prog.FYP</t>
  </si>
  <si>
    <t>construction/provision of Independent power pr0ject</t>
  </si>
  <si>
    <t>construction of WSSRP(EU/UNICEF)</t>
  </si>
  <si>
    <t>Construction / Provision Of Sporting Facilities (Youth center)</t>
  </si>
  <si>
    <t>Construction / Provision Of Roads (5 KM)</t>
  </si>
  <si>
    <t>Construction / Provision Of Infrastructure (Joint Project)</t>
  </si>
  <si>
    <t>construction of Drainage</t>
  </si>
  <si>
    <t xml:space="preserve">RE-construction/contribution for Imamu wali Training center  </t>
  </si>
  <si>
    <t>construction/provision of public toilets (Public convinience)</t>
  </si>
  <si>
    <t>completion of islamic school</t>
  </si>
  <si>
    <t>construction of ultra modern market at Gwarzo</t>
  </si>
  <si>
    <t>construction of Karkara salamu alaikum</t>
  </si>
  <si>
    <t>completion of technical schools</t>
  </si>
  <si>
    <t>counterpart funding of Hajj operation based on their respective contribution</t>
  </si>
  <si>
    <t>construction of drainage</t>
  </si>
  <si>
    <t>construction of Mosque</t>
  </si>
  <si>
    <t>Construction Of Markets/Parks corner shop</t>
  </si>
  <si>
    <t>Construction Of Power Generating Plants</t>
  </si>
  <si>
    <t>Rehabilitation/Repairs Of Residential Buildings (District House)</t>
  </si>
  <si>
    <t>Rehabilitation/Repairs - Water Facilities in the LGA</t>
  </si>
  <si>
    <t>Rehabilitation/Repairs - Public Schools (Primary School)</t>
  </si>
  <si>
    <t>Rehabilitation / Repairs Of Office Buildings LG secretariat</t>
  </si>
  <si>
    <t>rehabiltation of GSS Kutama Block</t>
  </si>
  <si>
    <t>rehabilitation/repair of drainage at kutama/Getso</t>
  </si>
  <si>
    <t>rehabiliataion of abature Getso/Kutama</t>
  </si>
  <si>
    <t>empowerment programme</t>
  </si>
  <si>
    <t>construction of feeder road at sabon layi to Kara 11KM and KUTAMA to DOGAMI</t>
  </si>
  <si>
    <t>construction of new Dam at Kutama ward Gwarzo</t>
  </si>
  <si>
    <t>Construction / Provision Of 10 Town Gate at 10 ward in GWARZO</t>
  </si>
  <si>
    <t>Rehabilitation / Repairs - 10 DAM in10 ward</t>
  </si>
  <si>
    <t>Procurement Of Feetilizer anddistributing</t>
  </si>
  <si>
    <t xml:space="preserve">SOCIAL BENEFIT </t>
  </si>
  <si>
    <t xml:space="preserve">GRATUITY SEVERAL </t>
  </si>
  <si>
    <t>Gratuity seviral</t>
  </si>
  <si>
    <t>Gratuity severall</t>
  </si>
  <si>
    <t>Construction/Provision Of Primary Hospitals/Health Centres</t>
  </si>
  <si>
    <t>Pr0vision of Epidemic Preparedness and response EPR and COVID 19</t>
  </si>
  <si>
    <t>Procurement of sh0ps at Dangwaro</t>
  </si>
  <si>
    <t>Construction of 3no machanicai bore hoie</t>
  </si>
  <si>
    <t>MAINTENANCE SERVICES - GENERAL      maintanance general</t>
  </si>
  <si>
    <t>motor park</t>
  </si>
  <si>
    <t>Other miscellaneous Polio/Cov.19 EPI</t>
  </si>
  <si>
    <t>CURRATIVE</t>
  </si>
  <si>
    <t>Purch. Of shops at Kanawa market</t>
  </si>
  <si>
    <t>Intergrated Early child education</t>
  </si>
  <si>
    <t>Counter part function of hajj operation based on their respect contribution</t>
  </si>
  <si>
    <t>APPROVED 2023</t>
  </si>
  <si>
    <t>SUMMARY OF THE PROPOSED BUDGET FOR THE YEAR 2024</t>
  </si>
  <si>
    <t>600,000</t>
  </si>
  <si>
    <t>50,000,000</t>
  </si>
  <si>
    <t>27,727,307</t>
  </si>
  <si>
    <t>21,840,629</t>
  </si>
  <si>
    <t>137,084,771</t>
  </si>
  <si>
    <t>20,502,534</t>
  </si>
  <si>
    <t>618,804</t>
  </si>
  <si>
    <t>507,848</t>
  </si>
  <si>
    <t>114,444</t>
  </si>
  <si>
    <t>4,646,944</t>
  </si>
  <si>
    <t>11,878,497</t>
  </si>
  <si>
    <t>1,909,575</t>
  </si>
  <si>
    <t>2,721,546</t>
  </si>
  <si>
    <t>2,317,401</t>
  </si>
  <si>
    <t>1,720,575</t>
  </si>
  <si>
    <t>1,800,000</t>
  </si>
  <si>
    <t>16,985,825</t>
  </si>
  <si>
    <t>244,085,157</t>
  </si>
  <si>
    <t>28,776,199</t>
  </si>
  <si>
    <t>1,203,888</t>
  </si>
  <si>
    <t>282,000</t>
  </si>
  <si>
    <t>1,478,484</t>
  </si>
  <si>
    <t>23,072,312</t>
  </si>
  <si>
    <t>9,024,000</t>
  </si>
  <si>
    <t>21,502,818</t>
  </si>
  <si>
    <t>1,200,000</t>
  </si>
  <si>
    <t>100,000</t>
  </si>
  <si>
    <t>3,680,000</t>
  </si>
  <si>
    <t>3,247,716</t>
  </si>
  <si>
    <t>2,884,000</t>
  </si>
  <si>
    <t>2,217,768</t>
  </si>
  <si>
    <t>2,000,000</t>
  </si>
  <si>
    <t>60,000,000</t>
  </si>
  <si>
    <t>3,000,000</t>
  </si>
  <si>
    <t>5,000,000</t>
  </si>
  <si>
    <t>3,101,090</t>
  </si>
  <si>
    <t>712,745</t>
  </si>
  <si>
    <t>337,622</t>
  </si>
  <si>
    <t>192,886</t>
  </si>
  <si>
    <t>12,960</t>
  </si>
  <si>
    <t>49,717</t>
  </si>
  <si>
    <t>84,217</t>
  </si>
  <si>
    <t>999,896</t>
  </si>
  <si>
    <t>575,919</t>
  </si>
  <si>
    <t>62,370</t>
  </si>
  <si>
    <t>144,369</t>
  </si>
  <si>
    <t>342,333</t>
  </si>
  <si>
    <t>249,327</t>
  </si>
  <si>
    <t>142,637</t>
  </si>
  <si>
    <t>20,250</t>
  </si>
  <si>
    <t>35,536</t>
  </si>
  <si>
    <t>279,829</t>
  </si>
  <si>
    <t>9,955,300</t>
  </si>
  <si>
    <t>5,851,729</t>
  </si>
  <si>
    <t>442,441</t>
  </si>
  <si>
    <t>2,021,261</t>
  </si>
  <si>
    <t>1,151,572</t>
  </si>
  <si>
    <t>827,759</t>
  </si>
  <si>
    <t>288,036</t>
  </si>
  <si>
    <t>759,062</t>
  </si>
  <si>
    <t>515,108</t>
  </si>
  <si>
    <t>253,587</t>
  </si>
  <si>
    <t>28,350</t>
  </si>
  <si>
    <t>1,094,041</t>
  </si>
  <si>
    <t>662,519</t>
  </si>
  <si>
    <t>58,275</t>
  </si>
  <si>
    <t>168,147</t>
  </si>
  <si>
    <t>345,296</t>
  </si>
  <si>
    <t>71410</t>
  </si>
  <si>
    <t>40,592</t>
  </si>
  <si>
    <t>8100</t>
  </si>
  <si>
    <t>6,071,319</t>
  </si>
  <si>
    <t>6,688,394</t>
  </si>
  <si>
    <t>508,898</t>
  </si>
  <si>
    <t>2,144,448</t>
  </si>
  <si>
    <t>1,213,272</t>
  </si>
  <si>
    <t>77,760</t>
  </si>
  <si>
    <t>213,264</t>
  </si>
  <si>
    <t>519,264</t>
  </si>
  <si>
    <t>1,337,712</t>
  </si>
  <si>
    <t>108,090</t>
  </si>
  <si>
    <t>334,395</t>
  </si>
  <si>
    <t>646,395</t>
  </si>
  <si>
    <t>178,083</t>
  </si>
  <si>
    <t>101,175</t>
  </si>
  <si>
    <t>16,200</t>
  </si>
  <si>
    <t>26,444</t>
  </si>
  <si>
    <t>222,189</t>
  </si>
  <si>
    <t>45,000,000</t>
  </si>
  <si>
    <t>400,000</t>
  </si>
  <si>
    <t>1,000,000</t>
  </si>
  <si>
    <t>,2,000,000</t>
  </si>
  <si>
    <t>1,811,318</t>
  </si>
  <si>
    <t>504,443</t>
  </si>
  <si>
    <t>224,350</t>
  </si>
  <si>
    <t>2,440,802</t>
  </si>
  <si>
    <t>569,095</t>
  </si>
  <si>
    <t>100,738</t>
  </si>
  <si>
    <t>6480</t>
  </si>
  <si>
    <t>28,222</t>
  </si>
  <si>
    <t>50,715</t>
  </si>
  <si>
    <t>78,517</t>
  </si>
  <si>
    <t>13,531</t>
  </si>
  <si>
    <t>19,9131</t>
  </si>
  <si>
    <t>113,817</t>
  </si>
  <si>
    <t>24,2000</t>
  </si>
  <si>
    <t>28,454</t>
  </si>
  <si>
    <t>223,199</t>
  </si>
  <si>
    <t>200,000</t>
  </si>
  <si>
    <t>1,600,000</t>
  </si>
  <si>
    <t>4,000,000</t>
  </si>
  <si>
    <t>197,300,710</t>
  </si>
  <si>
    <t>1,015,408,908</t>
  </si>
  <si>
    <t>21020412</t>
  </si>
  <si>
    <t>BUDGET PERFORMANCE AND IMPLEMENTATION FOR THE YEAR 2022</t>
  </si>
  <si>
    <t>ACTUAL 2023</t>
  </si>
  <si>
    <t>BUDGET STATUS FOR THE YEAR 2023</t>
  </si>
  <si>
    <t>Construction/contribution of flyover and uder pass interchange at k/danagundi</t>
  </si>
  <si>
    <t>construction/contribution of tal'udu change (globally flyover)</t>
  </si>
  <si>
    <t>contribution to foreign scholarship</t>
  </si>
  <si>
    <t>contribution to auren gata</t>
  </si>
  <si>
    <t>Salary Of Contract Staff/fuel subsidy</t>
  </si>
  <si>
    <t>2025 PROPOSED</t>
  </si>
  <si>
    <t>2024 ACTUAL JAN/SEPT</t>
  </si>
  <si>
    <t>2024 APPROVED BUDGET</t>
  </si>
  <si>
    <t>2023 ACTUAL   
(JAN - DEC)</t>
  </si>
  <si>
    <t>PROPOSED BUDGET FOR THE YEAR 2025</t>
  </si>
  <si>
    <t>GENERAL SUMMARY OF THE RECURRENT EXPENDITURE 2025</t>
  </si>
  <si>
    <t>GENERAL SUMMARY OF THE CAPITAL EXPENDITURE 2025</t>
  </si>
  <si>
    <t>provision of year programme of feeding of pupils in primary school</t>
  </si>
  <si>
    <t>BUDGET STATUS FOR THE YEAR 2025</t>
  </si>
  <si>
    <t>BUDGET PERFORMANCE AND IMPLEMENTATION FOR THE YEAR 2024</t>
  </si>
  <si>
    <t>APPROVED 2024</t>
  </si>
  <si>
    <t>ACTUAL 2024</t>
  </si>
  <si>
    <t>Clock/watch Repairs licenses (GSM)</t>
  </si>
  <si>
    <t xml:space="preserve">Telephone Services (ANTENA)                                              </t>
  </si>
  <si>
    <t>Provision of Salary Increase</t>
  </si>
  <si>
    <t>Other Miscellaneous Expenses (INERGRATED EARY CHILD EDUCATION)</t>
  </si>
  <si>
    <t>Construction Of Traffic /Street Lights (Solar street light)</t>
  </si>
  <si>
    <t>Poverty Alleviation Scheme (LG Empowerment)</t>
  </si>
  <si>
    <t xml:space="preserve">Rehabilitation / Repairs - Roads </t>
  </si>
  <si>
    <t>GOVERNMENT OBLIGATIONS</t>
  </si>
  <si>
    <t>S/N</t>
  </si>
  <si>
    <t>OBLIGATION</t>
  </si>
  <si>
    <t>AMOUNT</t>
  </si>
  <si>
    <t>PAGE</t>
  </si>
  <si>
    <t>LOCATION</t>
  </si>
  <si>
    <t>DIESEL SUPPLY</t>
  </si>
  <si>
    <t>CPTL</t>
  </si>
  <si>
    <t>ZAUREN SULHU</t>
  </si>
  <si>
    <t>RURAL ACCESS ROAD (RAMP)</t>
  </si>
  <si>
    <t>FOUNDATION YEAR PROGRAMME (FYP)</t>
  </si>
  <si>
    <t>JOINT PROJECT</t>
  </si>
  <si>
    <t>IMAMU WALI</t>
  </si>
  <si>
    <t>SOLAR LIGHT</t>
  </si>
  <si>
    <t>REH. OF PRIMARY SCHOOL</t>
  </si>
  <si>
    <t>EMPOWERMENT</t>
  </si>
  <si>
    <t>SCHOOL FEEDING</t>
  </si>
  <si>
    <t>R/C  CD/EDU</t>
  </si>
  <si>
    <t xml:space="preserve">INTEGRATED EARLY CHILD EDUCATION </t>
  </si>
  <si>
    <t>HAJJ OPERATION</t>
  </si>
  <si>
    <t>R/C  CD/SW</t>
  </si>
  <si>
    <t>EPIDEMIC PREPAREDNESS- EPR COVID 19</t>
  </si>
  <si>
    <t>WESH/ENV.</t>
  </si>
  <si>
    <t>Procurement Of Agricultural Seeds</t>
  </si>
  <si>
    <t>construction/provision for 1% contributing Kano Health Trust Fund</t>
  </si>
  <si>
    <t>Other Miscellaneous Expenses (CENSUS)/STREET NAMING AND HOUSE NUMBERING</t>
  </si>
  <si>
    <t>Construction / Provision Of Recreational Facilities/SDGS Counter part</t>
  </si>
  <si>
    <t>APPROVED BUDGET FOR THE YEAR 2025</t>
  </si>
  <si>
    <t>SUMMARY OF THE APPROVED BUDGET FOR THE YEAR 2025</t>
  </si>
  <si>
    <t>2025 APPROVED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</si>
</sst>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0">
    <font>
      <sz val="11"/>
      <color indexed="8"/>
      <name val="Calibri"/>
    </font>
    <font>
      <sz val="14"/>
      <color indexed="8"/>
      <name val="Calibri"/>
      <family val="2"/>
    </font>
    <font>
      <b/>
      <sz val="18"/>
      <name val="Algerian"/>
      <family val="5"/>
    </font>
    <font>
      <b/>
      <sz val="18"/>
      <name val="Baskerville Old Face"/>
      <family val="1"/>
    </font>
    <font>
      <b/>
      <i/>
      <sz val="18"/>
      <color indexed="8"/>
      <name val="Bodoni MT Black"/>
      <family val="1"/>
    </font>
    <font>
      <sz val="14"/>
      <color indexed="8"/>
      <name val="Tahoma"/>
      <family val="2"/>
    </font>
    <font>
      <b/>
      <sz val="14"/>
      <color indexed="8"/>
      <name val="Tahoma"/>
      <family val="2"/>
    </font>
    <font>
      <sz val="14"/>
      <name val="Tahoma"/>
      <family val="2"/>
    </font>
    <font>
      <b/>
      <sz val="14"/>
      <color indexed="8"/>
      <name val="Times New Roman"/>
      <family val="1"/>
    </font>
    <font>
      <b/>
      <sz val="14"/>
      <color indexed="8"/>
      <name val="Tahoma"/>
      <family val="2"/>
    </font>
    <font>
      <sz val="14"/>
      <color indexed="8"/>
      <name val="Tahoma"/>
      <family val="2"/>
    </font>
    <font>
      <b/>
      <sz val="14"/>
      <name val="Tahoma"/>
      <family val="2"/>
    </font>
    <font>
      <sz val="13"/>
      <color indexed="8"/>
      <name val="Tahoma"/>
      <family val="2"/>
    </font>
    <font>
      <sz val="13"/>
      <color indexed="8"/>
      <name val="Arial Narrow"/>
      <family val="2"/>
    </font>
    <font>
      <b/>
      <sz val="18"/>
      <name val="Tahoma"/>
      <family val="2"/>
    </font>
    <font>
      <b/>
      <i/>
      <sz val="18"/>
      <color indexed="8"/>
      <name val="Tahoma"/>
      <family val="2"/>
    </font>
    <font>
      <b/>
      <i/>
      <sz val="14"/>
      <color indexed="8"/>
      <name val="Tahoma"/>
      <family val="2"/>
    </font>
    <font>
      <b/>
      <sz val="13"/>
      <color indexed="8"/>
      <name val="Tahoma"/>
      <family val="2"/>
    </font>
    <font>
      <b/>
      <sz val="13"/>
      <color indexed="8"/>
      <name val="Arial Narrow"/>
      <family val="2"/>
    </font>
    <font>
      <sz val="13"/>
      <name val="Tahoma"/>
      <family val="2"/>
    </font>
    <font>
      <sz val="13"/>
      <name val="Arial Narrow"/>
      <family val="2"/>
    </font>
    <font>
      <b/>
      <sz val="13"/>
      <name val="Tahoma"/>
      <family val="2"/>
    </font>
    <font>
      <b/>
      <sz val="13"/>
      <name val="Arial Narrow"/>
      <family val="2"/>
    </font>
    <font>
      <b/>
      <sz val="13"/>
      <color indexed="8"/>
      <name val="Tahoma"/>
      <family val="2"/>
    </font>
    <font>
      <b/>
      <sz val="13"/>
      <color indexed="8"/>
      <name val="Arial Narrow"/>
      <family val="2"/>
    </font>
    <font>
      <sz val="13"/>
      <color indexed="8"/>
      <name val="Tahoma"/>
      <family val="2"/>
    </font>
    <font>
      <sz val="13"/>
      <color indexed="8"/>
      <name val="Arial Narrow"/>
      <family val="2"/>
    </font>
    <font>
      <b/>
      <sz val="11"/>
      <name val="Tahoma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i/>
      <sz val="14"/>
      <color indexed="8"/>
      <name val="Arial"/>
      <family val="2"/>
    </font>
    <font>
      <i/>
      <sz val="14"/>
      <color indexed="8"/>
      <name val="Tahoma"/>
      <family val="2"/>
    </font>
    <font>
      <b/>
      <sz val="14"/>
      <name val="Calibri"/>
      <family val="2"/>
    </font>
    <font>
      <b/>
      <sz val="14"/>
      <color indexed="8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4"/>
      <color indexed="8"/>
      <name val="Tahoma"/>
      <family val="2"/>
    </font>
    <font>
      <b/>
      <sz val="13"/>
      <name val="Tahoma"/>
      <family val="2"/>
    </font>
    <font>
      <b/>
      <sz val="14"/>
      <name val="Tahoma"/>
      <family val="2"/>
    </font>
    <font>
      <b/>
      <sz val="13"/>
      <name val="Arial Narrow"/>
      <family val="2"/>
    </font>
    <font>
      <sz val="16"/>
      <color indexed="8"/>
      <name val="Calibri"/>
      <family val="2"/>
    </font>
    <font>
      <b/>
      <sz val="16"/>
      <color indexed="8"/>
      <name val="Tahoma"/>
      <family val="2"/>
    </font>
    <font>
      <b/>
      <sz val="16"/>
      <color indexed="8"/>
      <name val="Calibri"/>
      <family val="2"/>
    </font>
    <font>
      <b/>
      <sz val="26"/>
      <name val="Algerian"/>
      <family val="5"/>
    </font>
    <font>
      <b/>
      <sz val="36"/>
      <name val="Algerian"/>
      <family val="5"/>
    </font>
    <font>
      <b/>
      <sz val="26"/>
      <name val="Baskerville Old Face"/>
      <family val="1"/>
    </font>
    <font>
      <b/>
      <sz val="18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5" fillId="0" borderId="0"/>
    <xf numFmtId="43" fontId="36" fillId="0" borderId="0"/>
    <xf numFmtId="44" fontId="36" fillId="0" borderId="0" applyFont="0" applyFill="0" applyBorder="0" applyAlignment="0" applyProtection="0"/>
  </cellStyleXfs>
  <cellXfs count="757">
    <xf numFmtId="0" fontId="0" fillId="0" borderId="0" xfId="0" applyAlignment="1"/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43" fontId="1" fillId="0" borderId="0" xfId="0" applyNumberFormat="1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6" fillId="2" borderId="9" xfId="1" applyFont="1" applyFill="1" applyBorder="1" applyAlignment="1" applyProtection="1">
      <alignment horizontal="center" vertical="top" wrapText="1"/>
      <protection locked="0"/>
    </xf>
    <xf numFmtId="49" fontId="5" fillId="0" borderId="11" xfId="0" applyNumberFormat="1" applyFont="1" applyBorder="1" applyAlignment="1">
      <alignment horizontal="left"/>
    </xf>
    <xf numFmtId="49" fontId="5" fillId="0" borderId="12" xfId="0" applyNumberFormat="1" applyFont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top" wrapText="1"/>
    </xf>
    <xf numFmtId="0" fontId="5" fillId="0" borderId="12" xfId="0" applyFont="1" applyBorder="1" applyAlignment="1">
      <alignment wrapText="1"/>
    </xf>
    <xf numFmtId="43" fontId="5" fillId="0" borderId="14" xfId="0" applyNumberFormat="1" applyFont="1" applyBorder="1" applyAlignment="1" applyProtection="1">
      <protection locked="0"/>
    </xf>
    <xf numFmtId="0" fontId="5" fillId="0" borderId="14" xfId="0" applyFont="1" applyBorder="1" applyAlignment="1" applyProtection="1">
      <protection locked="0"/>
    </xf>
    <xf numFmtId="49" fontId="5" fillId="0" borderId="15" xfId="0" applyNumberFormat="1" applyFont="1" applyBorder="1" applyAlignment="1">
      <alignment horizontal="left"/>
    </xf>
    <xf numFmtId="49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/>
    <xf numFmtId="0" fontId="6" fillId="0" borderId="14" xfId="0" applyFont="1" applyBorder="1" applyAlignment="1"/>
    <xf numFmtId="0" fontId="5" fillId="0" borderId="14" xfId="0" applyFont="1" applyBorder="1" applyAlignment="1">
      <alignment wrapText="1"/>
    </xf>
    <xf numFmtId="49" fontId="5" fillId="0" borderId="16" xfId="0" applyNumberFormat="1" applyFont="1" applyBorder="1" applyAlignment="1">
      <alignment horizontal="left"/>
    </xf>
    <xf numFmtId="49" fontId="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/>
    <xf numFmtId="43" fontId="5" fillId="0" borderId="18" xfId="0" applyNumberFormat="1" applyFont="1" applyBorder="1" applyAlignment="1" applyProtection="1">
      <protection locked="0"/>
    </xf>
    <xf numFmtId="49" fontId="6" fillId="0" borderId="9" xfId="0" applyNumberFormat="1" applyFont="1" applyBorder="1" applyAlignment="1">
      <alignment horizontal="left"/>
    </xf>
    <xf numFmtId="49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/>
    <xf numFmtId="43" fontId="6" fillId="0" borderId="20" xfId="0" applyNumberFormat="1" applyFont="1" applyBorder="1" applyAlignment="1" applyProtection="1">
      <protection locked="0"/>
    </xf>
    <xf numFmtId="43" fontId="6" fillId="0" borderId="21" xfId="0" applyNumberFormat="1" applyFont="1" applyBorder="1" applyAlignment="1" applyProtection="1">
      <protection locked="0"/>
    </xf>
    <xf numFmtId="49" fontId="5" fillId="0" borderId="22" xfId="0" applyNumberFormat="1" applyFont="1" applyBorder="1" applyAlignment="1">
      <alignment horizontal="left"/>
    </xf>
    <xf numFmtId="49" fontId="5" fillId="0" borderId="23" xfId="0" applyNumberFormat="1" applyFont="1" applyBorder="1" applyAlignment="1">
      <alignment horizontal="center" vertical="center"/>
    </xf>
    <xf numFmtId="0" fontId="6" fillId="0" borderId="23" xfId="0" applyFont="1" applyBorder="1" applyAlignment="1"/>
    <xf numFmtId="43" fontId="5" fillId="0" borderId="25" xfId="0" applyNumberFormat="1" applyFont="1" applyBorder="1" applyAlignment="1" applyProtection="1">
      <protection locked="0"/>
    </xf>
    <xf numFmtId="49" fontId="5" fillId="0" borderId="26" xfId="0" applyNumberFormat="1" applyFont="1" applyBorder="1" applyAlignment="1">
      <alignment horizontal="left"/>
    </xf>
    <xf numFmtId="49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/>
    <xf numFmtId="43" fontId="6" fillId="0" borderId="27" xfId="0" applyNumberFormat="1" applyFont="1" applyBorder="1" applyAlignment="1" applyProtection="1"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43" fontId="6" fillId="0" borderId="9" xfId="0" applyNumberFormat="1" applyFont="1" applyBorder="1" applyAlignment="1" applyProtection="1">
      <alignment horizontal="center"/>
      <protection locked="0"/>
    </xf>
    <xf numFmtId="49" fontId="6" fillId="0" borderId="19" xfId="0" applyNumberFormat="1" applyFont="1" applyBorder="1" applyAlignment="1" applyProtection="1">
      <alignment horizontal="left"/>
      <protection locked="0"/>
    </xf>
    <xf numFmtId="0" fontId="6" fillId="0" borderId="29" xfId="0" applyFont="1" applyBorder="1" applyAlignment="1" applyProtection="1">
      <protection locked="0"/>
    </xf>
    <xf numFmtId="49" fontId="6" fillId="0" borderId="29" xfId="0" applyNumberFormat="1" applyFont="1" applyBorder="1" applyAlignment="1" applyProtection="1">
      <alignment horizontal="left"/>
      <protection locked="0"/>
    </xf>
    <xf numFmtId="9" fontId="6" fillId="0" borderId="29" xfId="0" applyNumberFormat="1" applyFont="1" applyBorder="1" applyAlignment="1" applyProtection="1">
      <alignment horizontal="center"/>
      <protection locked="0"/>
    </xf>
    <xf numFmtId="49" fontId="6" fillId="0" borderId="19" xfId="0" applyNumberFormat="1" applyFont="1" applyBorder="1" applyAlignment="1" applyProtection="1">
      <alignment horizontal="center"/>
      <protection locked="0"/>
    </xf>
    <xf numFmtId="43" fontId="6" fillId="0" borderId="19" xfId="2" applyFont="1" applyBorder="1" applyAlignment="1" applyProtection="1">
      <alignment horizontal="center" vertical="center"/>
      <protection locked="0"/>
    </xf>
    <xf numFmtId="43" fontId="6" fillId="0" borderId="28" xfId="2" applyFont="1" applyBorder="1" applyAlignment="1" applyProtection="1">
      <alignment horizontal="center" vertical="center"/>
      <protection locked="0"/>
    </xf>
    <xf numFmtId="49" fontId="6" fillId="0" borderId="29" xfId="0" applyNumberFormat="1" applyFont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top"/>
      <protection locked="0"/>
    </xf>
    <xf numFmtId="49" fontId="5" fillId="0" borderId="11" xfId="0" applyNumberFormat="1" applyFont="1" applyBorder="1" applyAlignment="1" applyProtection="1">
      <alignment horizont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/>
    <xf numFmtId="49" fontId="5" fillId="0" borderId="15" xfId="0" applyNumberFormat="1" applyFont="1" applyBorder="1" applyAlignment="1" applyProtection="1">
      <alignment horizont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protection locked="0"/>
    </xf>
    <xf numFmtId="49" fontId="5" fillId="0" borderId="22" xfId="0" applyNumberFormat="1" applyFont="1" applyBorder="1" applyAlignment="1" applyProtection="1">
      <alignment horizontal="center"/>
      <protection locked="0"/>
    </xf>
    <xf numFmtId="49" fontId="5" fillId="0" borderId="23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protection locked="0"/>
    </xf>
    <xf numFmtId="43" fontId="5" fillId="0" borderId="23" xfId="0" applyNumberFormat="1" applyFont="1" applyBorder="1" applyAlignment="1" applyProtection="1">
      <protection locked="0"/>
    </xf>
    <xf numFmtId="0" fontId="5" fillId="0" borderId="14" xfId="0" applyFont="1" applyBorder="1" applyAlignment="1" applyProtection="1">
      <protection locked="0"/>
    </xf>
    <xf numFmtId="0" fontId="5" fillId="0" borderId="18" xfId="0" applyFont="1" applyBorder="1" applyAlignment="1" applyProtection="1">
      <protection locked="0"/>
    </xf>
    <xf numFmtId="0" fontId="1" fillId="0" borderId="0" xfId="0" applyFont="1" applyAlignment="1"/>
    <xf numFmtId="0" fontId="1" fillId="0" borderId="0" xfId="0" applyFont="1" applyAlignment="1">
      <alignment horizontal="left"/>
    </xf>
    <xf numFmtId="43" fontId="1" fillId="0" borderId="0" xfId="0" applyNumberFormat="1" applyFont="1" applyAlignment="1"/>
    <xf numFmtId="0" fontId="5" fillId="0" borderId="0" xfId="0" applyFont="1" applyAlignment="1"/>
    <xf numFmtId="0" fontId="6" fillId="2" borderId="9" xfId="1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left" vertical="top" wrapText="1"/>
    </xf>
    <xf numFmtId="49" fontId="9" fillId="0" borderId="15" xfId="0" applyNumberFormat="1" applyFont="1" applyBorder="1" applyAlignment="1">
      <alignment horizontal="center" vertical="top" wrapText="1"/>
    </xf>
    <xf numFmtId="49" fontId="9" fillId="0" borderId="14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left" vertical="top" wrapText="1"/>
    </xf>
    <xf numFmtId="3" fontId="5" fillId="0" borderId="14" xfId="0" applyNumberFormat="1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43" fontId="5" fillId="0" borderId="14" xfId="0" applyNumberFormat="1" applyFont="1" applyBorder="1" applyAlignment="1"/>
    <xf numFmtId="43" fontId="5" fillId="0" borderId="30" xfId="0" applyNumberFormat="1" applyFont="1" applyBorder="1" applyAlignment="1"/>
    <xf numFmtId="0" fontId="5" fillId="0" borderId="14" xfId="0" applyFont="1" applyBorder="1" applyAlignment="1"/>
    <xf numFmtId="49" fontId="10" fillId="0" borderId="15" xfId="0" applyNumberFormat="1" applyFont="1" applyBorder="1" applyAlignment="1">
      <alignment horizontal="center" vertical="top" wrapText="1"/>
    </xf>
    <xf numFmtId="49" fontId="10" fillId="0" borderId="31" xfId="0" applyNumberFormat="1" applyFont="1" applyBorder="1" applyAlignment="1">
      <alignment horizontal="center" vertical="top" wrapText="1"/>
    </xf>
    <xf numFmtId="0" fontId="10" fillId="0" borderId="14" xfId="0" applyFont="1" applyBorder="1" applyAlignment="1">
      <alignment horizontal="left" vertical="top" wrapText="1"/>
    </xf>
    <xf numFmtId="49" fontId="7" fillId="0" borderId="15" xfId="0" applyNumberFormat="1" applyFont="1" applyFill="1" applyBorder="1" applyAlignment="1">
      <alignment horizontal="center"/>
    </xf>
    <xf numFmtId="49" fontId="11" fillId="0" borderId="15" xfId="0" applyNumberFormat="1" applyFont="1" applyFill="1" applyBorder="1" applyAlignment="1">
      <alignment horizontal="center"/>
    </xf>
    <xf numFmtId="49" fontId="9" fillId="0" borderId="31" xfId="0" applyNumberFormat="1" applyFont="1" applyBorder="1" applyAlignment="1">
      <alignment horizontal="center" vertical="top" wrapText="1"/>
    </xf>
    <xf numFmtId="49" fontId="11" fillId="0" borderId="14" xfId="0" applyNumberFormat="1" applyFont="1" applyFill="1" applyBorder="1" applyAlignment="1">
      <alignment horizontal="center"/>
    </xf>
    <xf numFmtId="49" fontId="7" fillId="0" borderId="14" xfId="0" applyNumberFormat="1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/>
    </xf>
    <xf numFmtId="0" fontId="10" fillId="0" borderId="18" xfId="0" applyFont="1" applyBorder="1" applyAlignment="1">
      <alignment horizontal="left" vertical="top" wrapText="1"/>
    </xf>
    <xf numFmtId="43" fontId="5" fillId="0" borderId="18" xfId="0" applyNumberFormat="1" applyFont="1" applyBorder="1" applyAlignment="1"/>
    <xf numFmtId="43" fontId="5" fillId="0" borderId="32" xfId="0" applyNumberFormat="1" applyFont="1" applyBorder="1" applyAlignment="1"/>
    <xf numFmtId="49" fontId="9" fillId="0" borderId="10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43" fontId="5" fillId="0" borderId="20" xfId="0" applyNumberFormat="1" applyFont="1" applyBorder="1" applyAlignment="1"/>
    <xf numFmtId="49" fontId="9" fillId="0" borderId="11" xfId="0" applyNumberFormat="1" applyFont="1" applyBorder="1" applyAlignment="1">
      <alignment horizontal="center" vertical="top" wrapText="1"/>
    </xf>
    <xf numFmtId="0" fontId="9" fillId="0" borderId="12" xfId="0" applyFont="1" applyBorder="1" applyAlignment="1">
      <alignment horizontal="left" vertical="top" wrapText="1"/>
    </xf>
    <xf numFmtId="43" fontId="5" fillId="0" borderId="23" xfId="0" applyNumberFormat="1" applyFont="1" applyBorder="1" applyAlignment="1"/>
    <xf numFmtId="49" fontId="10" fillId="0" borderId="26" xfId="0" applyNumberFormat="1" applyFont="1" applyBorder="1" applyAlignment="1">
      <alignment horizontal="center" vertical="top" wrapText="1"/>
    </xf>
    <xf numFmtId="49" fontId="9" fillId="0" borderId="9" xfId="0" applyNumberFormat="1" applyFont="1" applyBorder="1" applyAlignment="1">
      <alignment horizontal="center" vertical="top" wrapText="1"/>
    </xf>
    <xf numFmtId="43" fontId="6" fillId="0" borderId="20" xfId="0" applyNumberFormat="1" applyFont="1" applyBorder="1" applyAlignment="1"/>
    <xf numFmtId="0" fontId="5" fillId="0" borderId="0" xfId="0" applyFont="1" applyBorder="1" applyAlignment="1"/>
    <xf numFmtId="49" fontId="9" fillId="0" borderId="22" xfId="0" applyNumberFormat="1" applyFont="1" applyBorder="1" applyAlignment="1">
      <alignment horizontal="center" vertical="top" wrapText="1"/>
    </xf>
    <xf numFmtId="49" fontId="9" fillId="0" borderId="23" xfId="0" applyNumberFormat="1" applyFont="1" applyBorder="1" applyAlignment="1">
      <alignment horizontal="center" vertical="top" wrapText="1"/>
    </xf>
    <xf numFmtId="0" fontId="9" fillId="0" borderId="23" xfId="0" applyFont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49" fontId="10" fillId="0" borderId="14" xfId="0" applyNumberFormat="1" applyFont="1" applyBorder="1" applyAlignment="1">
      <alignment horizontal="center" vertical="top" wrapText="1"/>
    </xf>
    <xf numFmtId="49" fontId="10" fillId="0" borderId="18" xfId="0" applyNumberFormat="1" applyFont="1" applyBorder="1" applyAlignment="1">
      <alignment horizontal="center" vertical="top" wrapText="1"/>
    </xf>
    <xf numFmtId="0" fontId="7" fillId="0" borderId="14" xfId="0" applyFont="1" applyFill="1" applyBorder="1" applyAlignment="1">
      <alignment horizontal="left" vertical="top" wrapText="1"/>
    </xf>
    <xf numFmtId="49" fontId="7" fillId="0" borderId="15" xfId="0" applyNumberFormat="1" applyFont="1" applyBorder="1" applyAlignment="1">
      <alignment horizontal="center" vertical="top" wrapText="1"/>
    </xf>
    <xf numFmtId="49" fontId="7" fillId="0" borderId="14" xfId="0" applyNumberFormat="1" applyFont="1" applyBorder="1" applyAlignment="1">
      <alignment horizontal="center" vertical="top" wrapText="1"/>
    </xf>
    <xf numFmtId="49" fontId="10" fillId="0" borderId="15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49" fontId="10" fillId="0" borderId="15" xfId="0" applyNumberFormat="1" applyFont="1" applyFill="1" applyBorder="1" applyAlignment="1">
      <alignment horizontal="center" vertical="top" wrapText="1"/>
    </xf>
    <xf numFmtId="49" fontId="10" fillId="0" borderId="14" xfId="0" applyNumberFormat="1" applyFont="1" applyFill="1" applyBorder="1" applyAlignment="1">
      <alignment horizontal="center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49" fontId="6" fillId="0" borderId="22" xfId="0" applyNumberFormat="1" applyFont="1" applyBorder="1" applyAlignment="1">
      <alignment horizontal="center" vertical="top" wrapText="1"/>
    </xf>
    <xf numFmtId="49" fontId="6" fillId="0" borderId="23" xfId="0" applyNumberFormat="1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49" fontId="11" fillId="2" borderId="22" xfId="0" applyNumberFormat="1" applyFont="1" applyFill="1" applyBorder="1" applyAlignment="1">
      <alignment horizontal="center" vertical="top" wrapText="1"/>
    </xf>
    <xf numFmtId="49" fontId="11" fillId="2" borderId="23" xfId="0" applyNumberFormat="1" applyFont="1" applyFill="1" applyBorder="1" applyAlignment="1">
      <alignment horizontal="center" vertical="top" wrapText="1"/>
    </xf>
    <xf numFmtId="0" fontId="11" fillId="2" borderId="23" xfId="0" applyFont="1" applyFill="1" applyBorder="1" applyAlignment="1">
      <alignment horizontal="left" vertical="top" wrapText="1"/>
    </xf>
    <xf numFmtId="49" fontId="11" fillId="2" borderId="15" xfId="0" applyNumberFormat="1" applyFont="1" applyFill="1" applyBorder="1" applyAlignment="1">
      <alignment horizontal="center" vertical="top" wrapText="1"/>
    </xf>
    <xf numFmtId="49" fontId="11" fillId="2" borderId="14" xfId="0" applyNumberFormat="1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left" vertical="top" wrapText="1"/>
    </xf>
    <xf numFmtId="49" fontId="7" fillId="2" borderId="15" xfId="0" applyNumberFormat="1" applyFont="1" applyFill="1" applyBorder="1" applyAlignment="1">
      <alignment horizontal="center" vertical="top" wrapText="1"/>
    </xf>
    <xf numFmtId="49" fontId="7" fillId="2" borderId="26" xfId="0" applyNumberFormat="1" applyFont="1" applyFill="1" applyBorder="1" applyAlignment="1">
      <alignment horizontal="center" vertical="top" wrapText="1"/>
    </xf>
    <xf numFmtId="49" fontId="7" fillId="2" borderId="14" xfId="0" applyNumberFormat="1" applyFont="1" applyFill="1" applyBorder="1" applyAlignment="1">
      <alignment horizontal="center" vertical="top" wrapText="1"/>
    </xf>
    <xf numFmtId="49" fontId="7" fillId="2" borderId="18" xfId="0" applyNumberFormat="1" applyFont="1" applyFill="1" applyBorder="1" applyAlignment="1">
      <alignment horizontal="center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6" fillId="0" borderId="0" xfId="0" applyFont="1" applyAlignment="1"/>
    <xf numFmtId="49" fontId="11" fillId="2" borderId="9" xfId="0" applyNumberFormat="1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left"/>
    </xf>
    <xf numFmtId="0" fontId="6" fillId="0" borderId="14" xfId="0" applyFont="1" applyBorder="1" applyAlignment="1"/>
    <xf numFmtId="43" fontId="1" fillId="0" borderId="14" xfId="0" applyNumberFormat="1" applyFont="1" applyBorder="1" applyAlignment="1"/>
    <xf numFmtId="0" fontId="12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top" wrapText="1"/>
    </xf>
    <xf numFmtId="0" fontId="18" fillId="2" borderId="9" xfId="1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6" fillId="2" borderId="19" xfId="1" applyFont="1" applyFill="1" applyBorder="1" applyAlignment="1">
      <alignment horizontal="center" vertical="top" wrapText="1"/>
    </xf>
    <xf numFmtId="43" fontId="6" fillId="2" borderId="30" xfId="1" applyNumberFormat="1" applyFont="1" applyFill="1" applyBorder="1" applyAlignment="1">
      <alignment horizontal="center" vertical="top" wrapText="1"/>
    </xf>
    <xf numFmtId="43" fontId="6" fillId="2" borderId="14" xfId="1" applyNumberFormat="1" applyFont="1" applyFill="1" applyBorder="1" applyAlignment="1">
      <alignment horizontal="center" vertical="top" wrapText="1"/>
    </xf>
    <xf numFmtId="1" fontId="19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Border="1" applyAlignment="1">
      <alignment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top" wrapText="1"/>
    </xf>
    <xf numFmtId="1" fontId="19" fillId="2" borderId="15" xfId="0" applyNumberFormat="1" applyFont="1" applyFill="1" applyBorder="1" applyAlignment="1">
      <alignment horizontal="center" vertical="top" wrapText="1"/>
    </xf>
    <xf numFmtId="49" fontId="20" fillId="2" borderId="14" xfId="0" applyNumberFormat="1" applyFont="1" applyFill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49" fontId="13" fillId="0" borderId="14" xfId="0" applyNumberFormat="1" applyFont="1" applyBorder="1" applyAlignment="1">
      <alignment horizontal="center"/>
    </xf>
    <xf numFmtId="1" fontId="12" fillId="2" borderId="15" xfId="0" applyNumberFormat="1" applyFont="1" applyFill="1" applyBorder="1" applyAlignment="1">
      <alignment horizontal="center" vertical="top" wrapText="1"/>
    </xf>
    <xf numFmtId="1" fontId="21" fillId="2" borderId="9" xfId="0" applyNumberFormat="1" applyFont="1" applyFill="1" applyBorder="1" applyAlignment="1">
      <alignment horizontal="center" vertical="top" wrapText="1"/>
    </xf>
    <xf numFmtId="1" fontId="11" fillId="2" borderId="9" xfId="0" applyNumberFormat="1" applyFont="1" applyFill="1" applyBorder="1" applyAlignment="1">
      <alignment horizontal="center" vertical="center" wrapText="1"/>
    </xf>
    <xf numFmtId="1" fontId="22" fillId="2" borderId="9" xfId="0" applyNumberFormat="1" applyFont="1" applyFill="1" applyBorder="1" applyAlignment="1">
      <alignment horizontal="center" vertical="top" wrapText="1"/>
    </xf>
    <xf numFmtId="0" fontId="11" fillId="0" borderId="9" xfId="0" applyFont="1" applyBorder="1" applyAlignment="1">
      <alignment horizontal="left" vertical="top" wrapText="1"/>
    </xf>
    <xf numFmtId="1" fontId="21" fillId="2" borderId="22" xfId="0" applyNumberFormat="1" applyFont="1" applyFill="1" applyBorder="1" applyAlignment="1">
      <alignment horizontal="center" vertical="top" wrapText="1"/>
    </xf>
    <xf numFmtId="49" fontId="11" fillId="2" borderId="23" xfId="0" applyNumberFormat="1" applyFont="1" applyFill="1" applyBorder="1" applyAlignment="1">
      <alignment horizontal="center" vertical="center" wrapText="1"/>
    </xf>
    <xf numFmtId="49" fontId="22" fillId="2" borderId="23" xfId="0" applyNumberFormat="1" applyFont="1" applyFill="1" applyBorder="1" applyAlignment="1">
      <alignment horizontal="center" vertical="top" wrapText="1"/>
    </xf>
    <xf numFmtId="43" fontId="5" fillId="0" borderId="9" xfId="0" applyNumberFormat="1" applyFont="1" applyBorder="1" applyAlignment="1"/>
    <xf numFmtId="1" fontId="21" fillId="2" borderId="26" xfId="0" applyNumberFormat="1" applyFont="1" applyFill="1" applyBorder="1" applyAlignment="1">
      <alignment horizontal="center" vertical="top" wrapText="1"/>
    </xf>
    <xf numFmtId="49" fontId="11" fillId="2" borderId="18" xfId="0" applyNumberFormat="1" applyFont="1" applyFill="1" applyBorder="1" applyAlignment="1">
      <alignment horizontal="center" vertical="center" wrapText="1"/>
    </xf>
    <xf numFmtId="49" fontId="22" fillId="2" borderId="18" xfId="0" applyNumberFormat="1" applyFont="1" applyFill="1" applyBorder="1" applyAlignment="1">
      <alignment horizontal="center" vertical="top" wrapText="1"/>
    </xf>
    <xf numFmtId="0" fontId="11" fillId="0" borderId="18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49" fontId="20" fillId="2" borderId="12" xfId="0" applyNumberFormat="1" applyFont="1" applyFill="1" applyBorder="1" applyAlignment="1">
      <alignment horizontal="center" vertical="top" wrapText="1"/>
    </xf>
    <xf numFmtId="43" fontId="6" fillId="0" borderId="14" xfId="0" applyNumberFormat="1" applyFont="1" applyBorder="1" applyAlignment="1"/>
    <xf numFmtId="43" fontId="6" fillId="0" borderId="30" xfId="0" applyNumberFormat="1" applyFont="1" applyBorder="1" applyAlignment="1"/>
    <xf numFmtId="43" fontId="6" fillId="0" borderId="18" xfId="0" applyNumberFormat="1" applyFont="1" applyBorder="1" applyAlignment="1"/>
    <xf numFmtId="43" fontId="6" fillId="0" borderId="32" xfId="0" applyNumberFormat="1" applyFont="1" applyBorder="1" applyAlignment="1"/>
    <xf numFmtId="1" fontId="7" fillId="2" borderId="9" xfId="0" applyNumberFormat="1" applyFont="1" applyFill="1" applyBorder="1" applyAlignment="1">
      <alignment horizontal="center" vertical="center" wrapText="1"/>
    </xf>
    <xf numFmtId="1" fontId="20" fillId="2" borderId="9" xfId="0" applyNumberFormat="1" applyFont="1" applyFill="1" applyBorder="1" applyAlignment="1">
      <alignment horizontal="center" vertical="top" wrapText="1"/>
    </xf>
    <xf numFmtId="43" fontId="6" fillId="0" borderId="33" xfId="0" applyNumberFormat="1" applyFont="1" applyBorder="1" applyAlignment="1"/>
    <xf numFmtId="43" fontId="6" fillId="0" borderId="34" xfId="0" applyNumberFormat="1" applyFont="1" applyBorder="1" applyAlignment="1"/>
    <xf numFmtId="43" fontId="6" fillId="0" borderId="35" xfId="0" applyNumberFormat="1" applyFont="1" applyBorder="1" applyAlignment="1"/>
    <xf numFmtId="0" fontId="23" fillId="0" borderId="22" xfId="0" applyFont="1" applyBorder="1" applyAlignment="1">
      <alignment horizontal="center" vertical="top" wrapText="1"/>
    </xf>
    <xf numFmtId="49" fontId="9" fillId="0" borderId="23" xfId="0" applyNumberFormat="1" applyFont="1" applyBorder="1" applyAlignment="1">
      <alignment horizontal="center" vertical="center" wrapText="1"/>
    </xf>
    <xf numFmtId="49" fontId="24" fillId="0" borderId="23" xfId="0" applyNumberFormat="1" applyFont="1" applyBorder="1" applyAlignment="1">
      <alignment horizontal="center" vertical="top" wrapText="1"/>
    </xf>
    <xf numFmtId="43" fontId="5" fillId="0" borderId="23" xfId="2" applyFont="1" applyBorder="1" applyAlignment="1">
      <alignment vertical="top" wrapText="1"/>
    </xf>
    <xf numFmtId="43" fontId="5" fillId="0" borderId="24" xfId="2" applyFont="1" applyBorder="1" applyAlignment="1">
      <alignment vertical="top" wrapText="1"/>
    </xf>
    <xf numFmtId="0" fontId="23" fillId="0" borderId="15" xfId="0" applyFont="1" applyBorder="1" applyAlignment="1">
      <alignment horizontal="center" vertical="top" wrapText="1"/>
    </xf>
    <xf numFmtId="49" fontId="9" fillId="0" borderId="14" xfId="0" applyNumberFormat="1" applyFont="1" applyBorder="1" applyAlignment="1">
      <alignment horizontal="center" vertical="center" wrapText="1"/>
    </xf>
    <xf numFmtId="49" fontId="24" fillId="0" borderId="14" xfId="0" applyNumberFormat="1" applyFont="1" applyBorder="1" applyAlignment="1">
      <alignment horizontal="center" vertical="top" wrapText="1"/>
    </xf>
    <xf numFmtId="43" fontId="5" fillId="0" borderId="14" xfId="2" applyFont="1" applyBorder="1" applyAlignment="1">
      <alignment vertical="top" wrapText="1"/>
    </xf>
    <xf numFmtId="43" fontId="5" fillId="0" borderId="30" xfId="2" applyFont="1" applyBorder="1" applyAlignment="1">
      <alignment vertical="top" wrapText="1"/>
    </xf>
    <xf numFmtId="0" fontId="25" fillId="0" borderId="15" xfId="0" applyFont="1" applyFill="1" applyBorder="1" applyAlignment="1">
      <alignment horizontal="center" vertical="top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26" fillId="0" borderId="14" xfId="0" applyNumberFormat="1" applyFont="1" applyFill="1" applyBorder="1" applyAlignment="1">
      <alignment horizontal="center" vertical="top" wrapText="1"/>
    </xf>
    <xf numFmtId="43" fontId="5" fillId="0" borderId="14" xfId="2" applyFont="1" applyBorder="1" applyAlignment="1">
      <alignment horizontal="right" vertical="top" wrapText="1"/>
    </xf>
    <xf numFmtId="43" fontId="5" fillId="0" borderId="30" xfId="2" applyFont="1" applyBorder="1" applyAlignment="1">
      <alignment horizontal="right" vertical="top" wrapText="1"/>
    </xf>
    <xf numFmtId="0" fontId="25" fillId="0" borderId="15" xfId="0" applyFont="1" applyBorder="1" applyAlignment="1">
      <alignment horizontal="center" vertical="top" wrapText="1"/>
    </xf>
    <xf numFmtId="49" fontId="26" fillId="0" borderId="14" xfId="0" applyNumberFormat="1" applyFont="1" applyBorder="1" applyAlignment="1">
      <alignment horizontal="center" vertical="top" wrapText="1"/>
    </xf>
    <xf numFmtId="43" fontId="5" fillId="0" borderId="14" xfId="2" applyNumberFormat="1" applyFont="1" applyBorder="1" applyAlignment="1">
      <alignment horizontal="right" vertical="top" wrapText="1"/>
    </xf>
    <xf numFmtId="0" fontId="23" fillId="2" borderId="15" xfId="0" applyFont="1" applyFill="1" applyBorder="1" applyAlignment="1">
      <alignment horizontal="center" vertical="top" wrapText="1"/>
    </xf>
    <xf numFmtId="49" fontId="9" fillId="2" borderId="14" xfId="0" applyNumberFormat="1" applyFont="1" applyFill="1" applyBorder="1" applyAlignment="1">
      <alignment horizontal="center" vertical="center" wrapText="1"/>
    </xf>
    <xf numFmtId="49" fontId="24" fillId="2" borderId="14" xfId="0" applyNumberFormat="1" applyFont="1" applyFill="1" applyBorder="1" applyAlignment="1">
      <alignment horizontal="center" vertical="top" wrapText="1"/>
    </xf>
    <xf numFmtId="0" fontId="25" fillId="2" borderId="16" xfId="0" applyFont="1" applyFill="1" applyBorder="1" applyAlignment="1">
      <alignment horizontal="center" vertical="top" wrapText="1"/>
    </xf>
    <xf numFmtId="49" fontId="26" fillId="2" borderId="14" xfId="0" applyNumberFormat="1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right" vertical="top" wrapText="1"/>
    </xf>
    <xf numFmtId="0" fontId="23" fillId="2" borderId="22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horizontal="left" vertical="top" wrapText="1"/>
    </xf>
    <xf numFmtId="1" fontId="21" fillId="2" borderId="15" xfId="0" applyNumberFormat="1" applyFont="1" applyFill="1" applyBorder="1" applyAlignment="1">
      <alignment horizontal="center" vertical="top" wrapText="1"/>
    </xf>
    <xf numFmtId="49" fontId="11" fillId="2" borderId="14" xfId="0" applyNumberFormat="1" applyFont="1" applyFill="1" applyBorder="1" applyAlignment="1">
      <alignment horizontal="center" vertical="center" wrapText="1"/>
    </xf>
    <xf numFmtId="49" fontId="22" fillId="2" borderId="14" xfId="0" applyNumberFormat="1" applyFont="1" applyFill="1" applyBorder="1" applyAlignment="1">
      <alignment horizontal="center" vertical="top" wrapText="1"/>
    </xf>
    <xf numFmtId="43" fontId="6" fillId="0" borderId="14" xfId="2" applyNumberFormat="1" applyFont="1" applyBorder="1" applyAlignment="1">
      <alignment horizontal="right" vertical="top" wrapText="1"/>
    </xf>
    <xf numFmtId="43" fontId="6" fillId="0" borderId="11" xfId="0" applyNumberFormat="1" applyFont="1" applyBorder="1" applyAlignment="1"/>
    <xf numFmtId="43" fontId="6" fillId="0" borderId="26" xfId="0" applyNumberFormat="1" applyFont="1" applyBorder="1" applyAlignment="1"/>
    <xf numFmtId="0" fontId="17" fillId="0" borderId="9" xfId="0" applyFont="1" applyBorder="1" applyAlignment="1">
      <alignment horizontal="center" vertical="top"/>
    </xf>
    <xf numFmtId="49" fontId="6" fillId="0" borderId="9" xfId="0" applyNumberFormat="1" applyFont="1" applyBorder="1" applyAlignment="1">
      <alignment vertical="center"/>
    </xf>
    <xf numFmtId="49" fontId="18" fillId="0" borderId="9" xfId="0" applyNumberFormat="1" applyFont="1" applyBorder="1" applyAlignment="1">
      <alignment vertical="top"/>
    </xf>
    <xf numFmtId="49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/>
    </xf>
    <xf numFmtId="43" fontId="6" fillId="0" borderId="9" xfId="0" applyNumberFormat="1" applyFont="1" applyBorder="1" applyAlignment="1"/>
    <xf numFmtId="0" fontId="23" fillId="0" borderId="11" xfId="0" applyFont="1" applyBorder="1" applyAlignment="1">
      <alignment horizontal="center" vertical="top" wrapText="1"/>
    </xf>
    <xf numFmtId="49" fontId="9" fillId="0" borderId="12" xfId="0" applyNumberFormat="1" applyFont="1" applyBorder="1" applyAlignment="1">
      <alignment horizontal="center" vertical="center" wrapText="1"/>
    </xf>
    <xf numFmtId="49" fontId="24" fillId="0" borderId="12" xfId="0" applyNumberFormat="1" applyFont="1" applyBorder="1" applyAlignment="1">
      <alignment horizontal="center" vertical="top" wrapText="1"/>
    </xf>
    <xf numFmtId="43" fontId="5" fillId="0" borderId="12" xfId="2" applyFont="1" applyBorder="1" applyAlignment="1">
      <alignment vertical="top" wrapText="1"/>
    </xf>
    <xf numFmtId="43" fontId="5" fillId="0" borderId="36" xfId="2" applyFont="1" applyBorder="1" applyAlignment="1">
      <alignment vertical="top" wrapText="1"/>
    </xf>
    <xf numFmtId="0" fontId="25" fillId="3" borderId="15" xfId="0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left" vertical="top" wrapText="1"/>
    </xf>
    <xf numFmtId="43" fontId="17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vertical="center"/>
    </xf>
    <xf numFmtId="49" fontId="18" fillId="0" borderId="9" xfId="2" applyNumberFormat="1" applyFont="1" applyBorder="1" applyAlignment="1"/>
    <xf numFmtId="49" fontId="6" fillId="0" borderId="9" xfId="2" applyNumberFormat="1" applyFont="1" applyBorder="1" applyAlignment="1">
      <alignment horizontal="center" vertical="center"/>
    </xf>
    <xf numFmtId="43" fontId="11" fillId="0" borderId="9" xfId="2" applyFont="1" applyFill="1" applyBorder="1" applyAlignment="1">
      <alignment horizontal="left" vertical="top" wrapText="1"/>
    </xf>
    <xf numFmtId="43" fontId="6" fillId="0" borderId="19" xfId="0" applyNumberFormat="1" applyFont="1" applyBorder="1" applyAlignment="1"/>
    <xf numFmtId="0" fontId="7" fillId="2" borderId="14" xfId="0" applyFont="1" applyFill="1" applyBorder="1" applyAlignment="1">
      <alignment horizontal="left" vertical="top" wrapText="1"/>
    </xf>
    <xf numFmtId="0" fontId="12" fillId="0" borderId="9" xfId="0" applyFont="1" applyBorder="1" applyAlignment="1">
      <alignment horizontal="center"/>
    </xf>
    <xf numFmtId="49" fontId="5" fillId="0" borderId="9" xfId="0" applyNumberFormat="1" applyFont="1" applyBorder="1" applyAlignment="1">
      <alignment vertical="center"/>
    </xf>
    <xf numFmtId="49" fontId="13" fillId="0" borderId="9" xfId="0" applyNumberFormat="1" applyFont="1" applyBorder="1" applyAlignment="1"/>
    <xf numFmtId="49" fontId="5" fillId="0" borderId="9" xfId="0" applyNumberFormat="1" applyFont="1" applyBorder="1" applyAlignment="1">
      <alignment horizontal="center" vertical="center"/>
    </xf>
    <xf numFmtId="1" fontId="19" fillId="2" borderId="22" xfId="0" applyNumberFormat="1" applyFont="1" applyFill="1" applyBorder="1" applyAlignment="1">
      <alignment horizontal="center" vertical="top" wrapText="1"/>
    </xf>
    <xf numFmtId="49" fontId="20" fillId="2" borderId="23" xfId="0" applyNumberFormat="1" applyFont="1" applyFill="1" applyBorder="1" applyAlignment="1">
      <alignment horizontal="center" vertical="top" wrapText="1"/>
    </xf>
    <xf numFmtId="0" fontId="7" fillId="0" borderId="2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22" fillId="2" borderId="9" xfId="0" applyNumberFormat="1" applyFont="1" applyFill="1" applyBorder="1" applyAlignment="1">
      <alignment horizontal="center" vertical="top" wrapText="1"/>
    </xf>
    <xf numFmtId="0" fontId="11" fillId="0" borderId="9" xfId="0" applyFont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43" fontId="5" fillId="0" borderId="30" xfId="2" applyNumberFormat="1" applyFont="1" applyBorder="1" applyAlignment="1">
      <alignment vertical="top" wrapText="1"/>
    </xf>
    <xf numFmtId="43" fontId="5" fillId="0" borderId="14" xfId="2" applyNumberFormat="1" applyFont="1" applyBorder="1" applyAlignment="1">
      <alignment vertical="top" wrapText="1"/>
    </xf>
    <xf numFmtId="0" fontId="11" fillId="2" borderId="14" xfId="0" applyFont="1" applyFill="1" applyBorder="1" applyAlignment="1">
      <alignment horizontal="right" vertical="top" wrapText="1"/>
    </xf>
    <xf numFmtId="1" fontId="19" fillId="2" borderId="14" xfId="1" applyNumberFormat="1" applyFont="1" applyFill="1" applyBorder="1" applyAlignment="1">
      <alignment horizontal="center" vertical="top" wrapText="1"/>
    </xf>
    <xf numFmtId="0" fontId="7" fillId="2" borderId="14" xfId="1" applyFont="1" applyFill="1" applyBorder="1" applyAlignment="1">
      <alignment vertical="top" wrapText="1"/>
    </xf>
    <xf numFmtId="43" fontId="6" fillId="0" borderId="14" xfId="2" applyNumberFormat="1" applyFont="1" applyBorder="1" applyAlignment="1">
      <alignment vertical="top" wrapText="1"/>
    </xf>
    <xf numFmtId="1" fontId="21" fillId="0" borderId="14" xfId="1" applyNumberFormat="1" applyFont="1" applyFill="1" applyBorder="1" applyAlignment="1">
      <alignment horizontal="center"/>
    </xf>
    <xf numFmtId="0" fontId="11" fillId="0" borderId="14" xfId="1" applyFont="1" applyFill="1" applyBorder="1" applyAlignment="1"/>
    <xf numFmtId="1" fontId="19" fillId="2" borderId="14" xfId="1" applyNumberFormat="1" applyFont="1" applyFill="1" applyBorder="1" applyAlignment="1">
      <alignment horizontal="center"/>
    </xf>
    <xf numFmtId="0" fontId="7" fillId="0" borderId="14" xfId="1" applyFont="1" applyBorder="1" applyAlignment="1">
      <alignment horizontal="justify" vertical="center" wrapText="1"/>
    </xf>
    <xf numFmtId="0" fontId="5" fillId="0" borderId="14" xfId="1" applyFont="1" applyBorder="1" applyAlignment="1">
      <alignment horizontal="justify" vertical="center" wrapText="1"/>
    </xf>
    <xf numFmtId="43" fontId="6" fillId="0" borderId="32" xfId="2" applyNumberFormat="1" applyFont="1" applyBorder="1" applyAlignment="1">
      <alignment vertical="top" wrapText="1"/>
    </xf>
    <xf numFmtId="0" fontId="11" fillId="2" borderId="9" xfId="0" applyFont="1" applyFill="1" applyBorder="1" applyAlignment="1">
      <alignment horizontal="left" vertical="top" wrapText="1"/>
    </xf>
    <xf numFmtId="43" fontId="6" fillId="0" borderId="0" xfId="0" applyNumberFormat="1" applyFont="1" applyAlignment="1"/>
    <xf numFmtId="0" fontId="11" fillId="2" borderId="18" xfId="0" applyFont="1" applyFill="1" applyBorder="1" applyAlignment="1">
      <alignment horizontal="left" vertical="top" wrapText="1"/>
    </xf>
    <xf numFmtId="43" fontId="6" fillId="0" borderId="9" xfId="2" applyNumberFormat="1" applyFont="1" applyBorder="1" applyAlignment="1">
      <alignment vertical="top" wrapText="1"/>
    </xf>
    <xf numFmtId="43" fontId="6" fillId="0" borderId="23" xfId="0" applyNumberFormat="1" applyFont="1" applyBorder="1" applyAlignment="1"/>
    <xf numFmtId="0" fontId="9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36" xfId="0" applyFont="1" applyBorder="1" applyAlignment="1">
      <alignment vertical="top" wrapText="1"/>
    </xf>
    <xf numFmtId="0" fontId="9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vertical="top" wrapText="1"/>
    </xf>
    <xf numFmtId="49" fontId="7" fillId="2" borderId="31" xfId="0" applyNumberFormat="1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top" wrapText="1"/>
    </xf>
    <xf numFmtId="43" fontId="5" fillId="0" borderId="14" xfId="0" applyNumberFormat="1" applyFont="1" applyBorder="1" applyAlignment="1">
      <alignment vertical="top"/>
    </xf>
    <xf numFmtId="43" fontId="5" fillId="0" borderId="30" xfId="0" applyNumberFormat="1" applyFont="1" applyBorder="1" applyAlignment="1">
      <alignment vertical="top"/>
    </xf>
    <xf numFmtId="0" fontId="23" fillId="0" borderId="15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left" vertical="top" wrapText="1"/>
    </xf>
    <xf numFmtId="0" fontId="26" fillId="0" borderId="14" xfId="0" applyFont="1" applyBorder="1" applyAlignment="1">
      <alignment horizontal="center" vertical="top" wrapText="1"/>
    </xf>
    <xf numFmtId="1" fontId="19" fillId="0" borderId="14" xfId="1" applyNumberFormat="1" applyFont="1" applyBorder="1" applyAlignment="1">
      <alignment horizontal="center"/>
    </xf>
    <xf numFmtId="0" fontId="26" fillId="0" borderId="14" xfId="0" quotePrefix="1" applyFont="1" applyBorder="1" applyAlignment="1">
      <alignment horizontal="center" vertical="top" wrapText="1"/>
    </xf>
    <xf numFmtId="1" fontId="11" fillId="2" borderId="14" xfId="0" applyNumberFormat="1" applyFont="1" applyFill="1" applyBorder="1" applyAlignment="1">
      <alignment horizontal="center" vertical="center" wrapText="1"/>
    </xf>
    <xf numFmtId="1" fontId="22" fillId="2" borderId="14" xfId="0" applyNumberFormat="1" applyFont="1" applyFill="1" applyBorder="1" applyAlignment="1">
      <alignment horizontal="center" vertical="top" wrapText="1"/>
    </xf>
    <xf numFmtId="1" fontId="20" fillId="2" borderId="14" xfId="0" applyNumberFormat="1" applyFont="1" applyFill="1" applyBorder="1" applyAlignment="1">
      <alignment horizontal="center" vertical="top" wrapText="1"/>
    </xf>
    <xf numFmtId="0" fontId="7" fillId="0" borderId="14" xfId="1" applyFont="1" applyBorder="1" applyAlignment="1"/>
    <xf numFmtId="1" fontId="11" fillId="2" borderId="18" xfId="0" applyNumberFormat="1" applyFont="1" applyFill="1" applyBorder="1" applyAlignment="1">
      <alignment horizontal="center" vertical="center" wrapText="1"/>
    </xf>
    <xf numFmtId="1" fontId="22" fillId="2" borderId="18" xfId="0" applyNumberFormat="1" applyFont="1" applyFill="1" applyBorder="1" applyAlignment="1">
      <alignment horizontal="center" vertical="top" wrapText="1"/>
    </xf>
    <xf numFmtId="0" fontId="17" fillId="0" borderId="9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18" fillId="0" borderId="9" xfId="0" applyFont="1" applyBorder="1" applyAlignment="1"/>
    <xf numFmtId="0" fontId="6" fillId="0" borderId="9" xfId="0" applyFont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top" wrapText="1"/>
    </xf>
    <xf numFmtId="49" fontId="7" fillId="2" borderId="31" xfId="0" applyNumberFormat="1" applyFont="1" applyFill="1" applyBorder="1" applyAlignment="1">
      <alignment horizontal="center" vertical="top" wrapText="1"/>
    </xf>
    <xf numFmtId="49" fontId="18" fillId="0" borderId="9" xfId="0" applyNumberFormat="1" applyFont="1" applyBorder="1" applyAlignment="1"/>
    <xf numFmtId="0" fontId="7" fillId="0" borderId="14" xfId="1" applyFont="1" applyBorder="1" applyAlignment="1">
      <alignment vertical="top" wrapText="1"/>
    </xf>
    <xf numFmtId="43" fontId="21" fillId="2" borderId="9" xfId="2" applyFont="1" applyFill="1" applyBorder="1" applyAlignment="1">
      <alignment horizontal="center" vertical="top" wrapText="1"/>
    </xf>
    <xf numFmtId="49" fontId="11" fillId="2" borderId="9" xfId="2" applyNumberFormat="1" applyFont="1" applyFill="1" applyBorder="1" applyAlignment="1">
      <alignment horizontal="center" vertical="center" wrapText="1"/>
    </xf>
    <xf numFmtId="49" fontId="22" fillId="2" borderId="9" xfId="2" applyNumberFormat="1" applyFont="1" applyFill="1" applyBorder="1" applyAlignment="1">
      <alignment horizontal="center" vertical="top" wrapText="1"/>
    </xf>
    <xf numFmtId="43" fontId="11" fillId="0" borderId="9" xfId="2" applyFont="1" applyBorder="1" applyAlignment="1">
      <alignment horizontal="left" vertical="top" wrapText="1"/>
    </xf>
    <xf numFmtId="1" fontId="21" fillId="2" borderId="11" xfId="0" applyNumberFormat="1" applyFont="1" applyFill="1" applyBorder="1" applyAlignment="1">
      <alignment horizontal="center" vertical="top" wrapText="1"/>
    </xf>
    <xf numFmtId="49" fontId="22" fillId="2" borderId="12" xfId="0" applyNumberFormat="1" applyFont="1" applyFill="1" applyBorder="1" applyAlignment="1">
      <alignment horizontal="left" vertical="top" wrapText="1"/>
    </xf>
    <xf numFmtId="49" fontId="22" fillId="2" borderId="14" xfId="0" applyNumberFormat="1" applyFont="1" applyFill="1" applyBorder="1" applyAlignment="1">
      <alignment horizontal="left" vertical="top" wrapText="1"/>
    </xf>
    <xf numFmtId="49" fontId="22" fillId="2" borderId="18" xfId="0" applyNumberFormat="1" applyFont="1" applyFill="1" applyBorder="1" applyAlignment="1">
      <alignment horizontal="left" vertical="top" wrapText="1"/>
    </xf>
    <xf numFmtId="0" fontId="6" fillId="2" borderId="9" xfId="1" applyFont="1" applyFill="1" applyBorder="1" applyAlignment="1">
      <alignment horizontal="center" vertical="center" wrapText="1"/>
    </xf>
    <xf numFmtId="1" fontId="19" fillId="0" borderId="14" xfId="1" applyNumberFormat="1" applyFont="1" applyBorder="1" applyAlignment="1">
      <alignment horizontal="center" vertical="top"/>
    </xf>
    <xf numFmtId="0" fontId="11" fillId="0" borderId="9" xfId="0" applyFont="1" applyFill="1" applyBorder="1" applyAlignment="1">
      <alignment horizontal="left" vertical="top" wrapText="1"/>
    </xf>
    <xf numFmtId="1" fontId="19" fillId="0" borderId="15" xfId="1" applyNumberFormat="1" applyFont="1" applyBorder="1" applyAlignment="1">
      <alignment horizontal="center"/>
    </xf>
    <xf numFmtId="0" fontId="7" fillId="0" borderId="14" xfId="1" applyFont="1" applyBorder="1" applyAlignment="1">
      <alignment vertical="center" wrapText="1"/>
    </xf>
    <xf numFmtId="0" fontId="25" fillId="2" borderId="14" xfId="0" applyFont="1" applyFill="1" applyBorder="1" applyAlignment="1">
      <alignment horizontal="center" vertical="top" wrapText="1"/>
    </xf>
    <xf numFmtId="0" fontId="10" fillId="0" borderId="31" xfId="0" applyFont="1" applyBorder="1" applyAlignment="1">
      <alignment horizontal="left" vertical="top" wrapText="1"/>
    </xf>
    <xf numFmtId="0" fontId="25" fillId="2" borderId="31" xfId="0" applyFont="1" applyFill="1" applyBorder="1" applyAlignment="1">
      <alignment horizontal="center" vertical="top" wrapText="1"/>
    </xf>
    <xf numFmtId="0" fontId="7" fillId="2" borderId="14" xfId="1" applyFont="1" applyFill="1" applyBorder="1" applyAlignment="1">
      <alignment vertical="center"/>
    </xf>
    <xf numFmtId="0" fontId="5" fillId="0" borderId="30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11" fillId="0" borderId="14" xfId="1" applyFont="1" applyFill="1" applyBorder="1" applyAlignment="1"/>
    <xf numFmtId="1" fontId="19" fillId="0" borderId="14" xfId="1" applyNumberFormat="1" applyFont="1" applyFill="1" applyBorder="1" applyAlignment="1">
      <alignment horizontal="center"/>
    </xf>
    <xf numFmtId="49" fontId="7" fillId="0" borderId="31" xfId="0" applyNumberFormat="1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top" wrapText="1"/>
    </xf>
    <xf numFmtId="1" fontId="20" fillId="2" borderId="14" xfId="1" applyNumberFormat="1" applyFont="1" applyFill="1" applyBorder="1" applyAlignment="1">
      <alignment horizontal="center"/>
    </xf>
    <xf numFmtId="49" fontId="22" fillId="2" borderId="12" xfId="0" applyNumberFormat="1" applyFont="1" applyFill="1" applyBorder="1" applyAlignment="1">
      <alignment horizontal="center" vertical="top" wrapText="1"/>
    </xf>
    <xf numFmtId="49" fontId="11" fillId="2" borderId="18" xfId="0" applyNumberFormat="1" applyFont="1" applyFill="1" applyBorder="1" applyAlignment="1">
      <alignment horizontal="center" vertical="top" wrapText="1"/>
    </xf>
    <xf numFmtId="49" fontId="21" fillId="2" borderId="11" xfId="0" applyNumberFormat="1" applyFont="1" applyFill="1" applyBorder="1" applyAlignment="1">
      <alignment horizontal="center" vertical="top" wrapText="1"/>
    </xf>
    <xf numFmtId="49" fontId="21" fillId="2" borderId="15" xfId="0" applyNumberFormat="1" applyFont="1" applyFill="1" applyBorder="1" applyAlignment="1">
      <alignment horizontal="center" vertical="top" wrapText="1"/>
    </xf>
    <xf numFmtId="49" fontId="21" fillId="2" borderId="26" xfId="0" applyNumberFormat="1" applyFont="1" applyFill="1" applyBorder="1" applyAlignment="1">
      <alignment horizontal="center" vertical="top" wrapText="1"/>
    </xf>
    <xf numFmtId="49" fontId="21" fillId="2" borderId="9" xfId="0" applyNumberFormat="1" applyFont="1" applyFill="1" applyBorder="1" applyAlignment="1">
      <alignment horizontal="center" vertical="top" wrapText="1"/>
    </xf>
    <xf numFmtId="43" fontId="11" fillId="0" borderId="0" xfId="2" applyFont="1" applyBorder="1" applyAlignment="1">
      <alignment vertical="top" wrapText="1"/>
    </xf>
    <xf numFmtId="49" fontId="21" fillId="2" borderId="22" xfId="0" applyNumberFormat="1" applyFont="1" applyFill="1" applyBorder="1" applyAlignment="1">
      <alignment horizontal="center" vertical="top" wrapText="1"/>
    </xf>
    <xf numFmtId="49" fontId="23" fillId="0" borderId="11" xfId="0" applyNumberFormat="1" applyFont="1" applyBorder="1" applyAlignment="1">
      <alignment horizontal="center" vertical="top" wrapText="1"/>
    </xf>
    <xf numFmtId="49" fontId="23" fillId="0" borderId="15" xfId="0" applyNumberFormat="1" applyFont="1" applyBorder="1" applyAlignment="1">
      <alignment horizontal="center" vertical="top" wrapText="1"/>
    </xf>
    <xf numFmtId="49" fontId="25" fillId="0" borderId="15" xfId="0" applyNumberFormat="1" applyFont="1" applyBorder="1" applyAlignment="1">
      <alignment horizontal="center" vertical="top" wrapText="1"/>
    </xf>
    <xf numFmtId="49" fontId="25" fillId="2" borderId="15" xfId="0" applyNumberFormat="1" applyFont="1" applyFill="1" applyBorder="1" applyAlignment="1">
      <alignment horizontal="center" vertical="top" wrapText="1"/>
    </xf>
    <xf numFmtId="49" fontId="23" fillId="2" borderId="15" xfId="0" applyNumberFormat="1" applyFont="1" applyFill="1" applyBorder="1" applyAlignment="1">
      <alignment horizontal="center" vertical="top" wrapText="1"/>
    </xf>
    <xf numFmtId="49" fontId="19" fillId="2" borderId="15" xfId="0" applyNumberFormat="1" applyFont="1" applyFill="1" applyBorder="1" applyAlignment="1">
      <alignment horizontal="center" vertical="top" wrapText="1"/>
    </xf>
    <xf numFmtId="49" fontId="17" fillId="0" borderId="9" xfId="0" applyNumberFormat="1" applyFont="1" applyBorder="1" applyAlignment="1">
      <alignment horizontal="center"/>
    </xf>
    <xf numFmtId="0" fontId="11" fillId="2" borderId="14" xfId="0" applyFont="1" applyFill="1" applyBorder="1" applyAlignment="1">
      <alignment horizontal="right" vertical="center" wrapText="1"/>
    </xf>
    <xf numFmtId="0" fontId="6" fillId="0" borderId="30" xfId="0" applyFont="1" applyBorder="1" applyAlignment="1"/>
    <xf numFmtId="49" fontId="17" fillId="0" borderId="9" xfId="0" applyNumberFormat="1" applyFont="1" applyBorder="1" applyAlignment="1">
      <alignment horizontal="center" vertical="top" wrapText="1"/>
    </xf>
    <xf numFmtId="49" fontId="6" fillId="0" borderId="9" xfId="0" applyNumberFormat="1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17" fillId="2" borderId="39" xfId="1" applyFont="1" applyFill="1" applyBorder="1" applyAlignment="1">
      <alignment horizontal="center" vertical="top" wrapText="1"/>
    </xf>
    <xf numFmtId="0" fontId="18" fillId="2" borderId="39" xfId="1" applyFont="1" applyFill="1" applyBorder="1" applyAlignment="1">
      <alignment horizontal="center" vertical="top" wrapText="1"/>
    </xf>
    <xf numFmtId="0" fontId="6" fillId="2" borderId="39" xfId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49" fontId="19" fillId="2" borderId="11" xfId="0" applyNumberFormat="1" applyFont="1" applyFill="1" applyBorder="1" applyAlignment="1">
      <alignment horizontal="center" vertical="top" wrapText="1"/>
    </xf>
    <xf numFmtId="49" fontId="7" fillId="2" borderId="40" xfId="0" applyNumberFormat="1" applyFont="1" applyFill="1" applyBorder="1" applyAlignment="1">
      <alignment horizontal="center" vertical="center" wrapText="1"/>
    </xf>
    <xf numFmtId="49" fontId="19" fillId="2" borderId="26" xfId="0" applyNumberFormat="1" applyFont="1" applyFill="1" applyBorder="1" applyAlignment="1">
      <alignment horizontal="center" vertical="top" wrapText="1"/>
    </xf>
    <xf numFmtId="49" fontId="20" fillId="2" borderId="18" xfId="0" applyNumberFormat="1" applyFont="1" applyFill="1" applyBorder="1" applyAlignment="1">
      <alignment horizontal="center" vertical="top" wrapText="1"/>
    </xf>
    <xf numFmtId="49" fontId="7" fillId="2" borderId="18" xfId="0" applyNumberFormat="1" applyFont="1" applyFill="1" applyBorder="1" applyAlignment="1">
      <alignment horizontal="center" vertical="center" wrapText="1"/>
    </xf>
    <xf numFmtId="49" fontId="21" fillId="2" borderId="16" xfId="0" applyNumberFormat="1" applyFont="1" applyFill="1" applyBorder="1" applyAlignment="1">
      <alignment horizontal="center" vertical="top" wrapText="1"/>
    </xf>
    <xf numFmtId="49" fontId="11" fillId="2" borderId="17" xfId="0" applyNumberFormat="1" applyFont="1" applyFill="1" applyBorder="1" applyAlignment="1">
      <alignment horizontal="center" vertical="center" wrapText="1"/>
    </xf>
    <xf numFmtId="49" fontId="22" fillId="2" borderId="17" xfId="0" applyNumberFormat="1" applyFont="1" applyFill="1" applyBorder="1" applyAlignment="1">
      <alignment horizontal="center" vertical="top" wrapText="1"/>
    </xf>
    <xf numFmtId="0" fontId="11" fillId="0" borderId="17" xfId="0" applyFont="1" applyBorder="1" applyAlignment="1">
      <alignment horizontal="left" vertical="top" wrapText="1"/>
    </xf>
    <xf numFmtId="49" fontId="21" fillId="2" borderId="42" xfId="0" applyNumberFormat="1" applyFont="1" applyFill="1" applyBorder="1" applyAlignment="1">
      <alignment horizontal="center" vertical="top" wrapText="1"/>
    </xf>
    <xf numFmtId="49" fontId="11" fillId="2" borderId="42" xfId="0" applyNumberFormat="1" applyFont="1" applyFill="1" applyBorder="1" applyAlignment="1">
      <alignment horizontal="center" vertical="center" wrapText="1"/>
    </xf>
    <xf numFmtId="49" fontId="22" fillId="2" borderId="42" xfId="0" applyNumberFormat="1" applyFont="1" applyFill="1" applyBorder="1" applyAlignment="1">
      <alignment horizontal="center" vertical="top" wrapText="1"/>
    </xf>
    <xf numFmtId="0" fontId="11" fillId="0" borderId="42" xfId="0" applyFont="1" applyBorder="1" applyAlignment="1">
      <alignment vertical="top" wrapText="1"/>
    </xf>
    <xf numFmtId="49" fontId="25" fillId="0" borderId="11" xfId="0" applyNumberFormat="1" applyFont="1" applyBorder="1" applyAlignment="1">
      <alignment horizontal="center" vertical="top" wrapText="1"/>
    </xf>
    <xf numFmtId="49" fontId="10" fillId="0" borderId="12" xfId="0" applyNumberFormat="1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center" vertical="top" wrapText="1"/>
    </xf>
    <xf numFmtId="49" fontId="19" fillId="2" borderId="9" xfId="0" applyNumberFormat="1" applyFont="1" applyFill="1" applyBorder="1" applyAlignment="1">
      <alignment horizontal="center" vertical="top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20" fillId="2" borderId="9" xfId="0" applyNumberFormat="1" applyFont="1" applyFill="1" applyBorder="1" applyAlignment="1">
      <alignment horizontal="center" vertical="top" wrapText="1"/>
    </xf>
    <xf numFmtId="0" fontId="6" fillId="2" borderId="10" xfId="1" applyFont="1" applyFill="1" applyBorder="1" applyAlignment="1">
      <alignment horizontal="center" vertical="top" wrapText="1"/>
    </xf>
    <xf numFmtId="43" fontId="5" fillId="0" borderId="12" xfId="2" applyFont="1" applyBorder="1" applyAlignment="1">
      <alignment horizontal="center" vertical="top" wrapText="1"/>
    </xf>
    <xf numFmtId="43" fontId="5" fillId="0" borderId="36" xfId="2" applyFont="1" applyBorder="1" applyAlignment="1">
      <alignment horizontal="center" vertical="top" wrapText="1"/>
    </xf>
    <xf numFmtId="0" fontId="9" fillId="0" borderId="30" xfId="0" applyFont="1" applyBorder="1" applyAlignment="1">
      <alignment horizontal="left" vertical="top" wrapText="1"/>
    </xf>
    <xf numFmtId="43" fontId="5" fillId="0" borderId="14" xfId="2" applyFont="1" applyBorder="1" applyAlignment="1">
      <alignment horizontal="center" vertical="top" wrapText="1"/>
    </xf>
    <xf numFmtId="43" fontId="5" fillId="0" borderId="30" xfId="2" applyFont="1" applyBorder="1" applyAlignment="1">
      <alignment horizontal="center" vertical="top" wrapText="1"/>
    </xf>
    <xf numFmtId="0" fontId="10" fillId="0" borderId="30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11" fillId="2" borderId="30" xfId="0" applyFont="1" applyFill="1" applyBorder="1" applyAlignment="1">
      <alignment horizontal="left" vertical="top" wrapText="1"/>
    </xf>
    <xf numFmtId="0" fontId="7" fillId="2" borderId="30" xfId="1" applyFont="1" applyFill="1" applyBorder="1" applyAlignment="1">
      <alignment vertical="center"/>
    </xf>
    <xf numFmtId="0" fontId="11" fillId="0" borderId="30" xfId="0" applyFont="1" applyBorder="1" applyAlignment="1">
      <alignment horizontal="left" vertical="top" wrapText="1"/>
    </xf>
    <xf numFmtId="0" fontId="7" fillId="2" borderId="30" xfId="0" applyFont="1" applyFill="1" applyBorder="1" applyAlignment="1">
      <alignment horizontal="left" vertical="top" wrapText="1"/>
    </xf>
    <xf numFmtId="0" fontId="11" fillId="2" borderId="30" xfId="0" applyFont="1" applyFill="1" applyBorder="1" applyAlignment="1">
      <alignment horizontal="left" vertical="top" wrapText="1"/>
    </xf>
    <xf numFmtId="0" fontId="11" fillId="2" borderId="32" xfId="0" applyFont="1" applyFill="1" applyBorder="1" applyAlignment="1">
      <alignment horizontal="left" vertical="top" wrapText="1"/>
    </xf>
    <xf numFmtId="49" fontId="12" fillId="0" borderId="9" xfId="0" applyNumberFormat="1" applyFont="1" applyBorder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center" vertical="top" wrapText="1"/>
    </xf>
    <xf numFmtId="0" fontId="9" fillId="0" borderId="24" xfId="0" applyFont="1" applyBorder="1" applyAlignment="1">
      <alignment horizontal="left" vertical="top" wrapText="1"/>
    </xf>
    <xf numFmtId="43" fontId="5" fillId="0" borderId="40" xfId="2" applyFont="1" applyBorder="1" applyAlignment="1">
      <alignment vertical="top" wrapText="1"/>
    </xf>
    <xf numFmtId="43" fontId="5" fillId="0" borderId="31" xfId="2" applyFont="1" applyBorder="1" applyAlignment="1">
      <alignment vertical="top" wrapText="1"/>
    </xf>
    <xf numFmtId="49" fontId="6" fillId="0" borderId="9" xfId="0" applyNumberFormat="1" applyFont="1" applyBorder="1" applyAlignment="1">
      <alignment horizontal="right" vertical="center"/>
    </xf>
    <xf numFmtId="49" fontId="18" fillId="0" borderId="9" xfId="0" applyNumberFormat="1" applyFont="1" applyBorder="1" applyAlignment="1">
      <alignment horizontal="right"/>
    </xf>
    <xf numFmtId="0" fontId="9" fillId="0" borderId="31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11" fillId="2" borderId="31" xfId="0" applyFont="1" applyFill="1" applyBorder="1" applyAlignment="1">
      <alignment horizontal="left" vertical="top" wrapText="1"/>
    </xf>
    <xf numFmtId="0" fontId="7" fillId="2" borderId="31" xfId="1" applyFont="1" applyFill="1" applyBorder="1" applyAlignment="1">
      <alignment vertical="center"/>
    </xf>
    <xf numFmtId="0" fontId="7" fillId="2" borderId="31" xfId="0" applyFont="1" applyFill="1" applyBorder="1" applyAlignment="1">
      <alignment horizontal="left" vertical="top" wrapText="1"/>
    </xf>
    <xf numFmtId="0" fontId="11" fillId="2" borderId="31" xfId="0" applyFont="1" applyFill="1" applyBorder="1" applyAlignment="1">
      <alignment horizontal="left" vertical="top" wrapText="1"/>
    </xf>
    <xf numFmtId="0" fontId="7" fillId="2" borderId="31" xfId="0" applyFont="1" applyFill="1" applyBorder="1" applyAlignment="1">
      <alignment horizontal="left" vertical="top" wrapText="1"/>
    </xf>
    <xf numFmtId="49" fontId="11" fillId="2" borderId="38" xfId="0" applyNumberFormat="1" applyFont="1" applyFill="1" applyBorder="1" applyAlignment="1">
      <alignment horizontal="center" vertical="center" wrapText="1"/>
    </xf>
    <xf numFmtId="49" fontId="17" fillId="0" borderId="26" xfId="0" applyNumberFormat="1" applyFont="1" applyBorder="1" applyAlignment="1">
      <alignment horizontal="center"/>
    </xf>
    <xf numFmtId="49" fontId="6" fillId="0" borderId="18" xfId="0" applyNumberFormat="1" applyFont="1" applyBorder="1" applyAlignment="1">
      <alignment vertical="center"/>
    </xf>
    <xf numFmtId="49" fontId="18" fillId="0" borderId="18" xfId="0" applyNumberFormat="1" applyFont="1" applyBorder="1" applyAlignment="1"/>
    <xf numFmtId="49" fontId="6" fillId="0" borderId="18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left" wrapText="1"/>
    </xf>
    <xf numFmtId="43" fontId="6" fillId="0" borderId="14" xfId="0" applyNumberFormat="1" applyFont="1" applyBorder="1" applyAlignment="1">
      <alignment horizontal="right"/>
    </xf>
    <xf numFmtId="0" fontId="11" fillId="0" borderId="42" xfId="0" applyFont="1" applyBorder="1" applyAlignment="1">
      <alignment horizontal="left" vertical="top" wrapText="1"/>
    </xf>
    <xf numFmtId="0" fontId="6" fillId="2" borderId="43" xfId="1" applyFont="1" applyFill="1" applyBorder="1" applyAlignment="1">
      <alignment horizontal="center" vertical="top" wrapText="1"/>
    </xf>
    <xf numFmtId="0" fontId="18" fillId="2" borderId="44" xfId="1" applyFont="1" applyFill="1" applyBorder="1" applyAlignment="1">
      <alignment horizontal="center" vertical="top" wrapText="1"/>
    </xf>
    <xf numFmtId="0" fontId="9" fillId="0" borderId="39" xfId="0" applyFont="1" applyBorder="1" applyAlignment="1">
      <alignment horizontal="center" vertical="top" wrapText="1"/>
    </xf>
    <xf numFmtId="0" fontId="7" fillId="0" borderId="14" xfId="1" applyFont="1" applyFill="1" applyBorder="1" applyAlignment="1"/>
    <xf numFmtId="0" fontId="7" fillId="0" borderId="12" xfId="0" applyFont="1" applyBorder="1" applyAlignment="1">
      <alignment vertical="top" wrapText="1"/>
    </xf>
    <xf numFmtId="49" fontId="11" fillId="2" borderId="23" xfId="0" applyNumberFormat="1" applyFont="1" applyFill="1" applyBorder="1" applyAlignment="1">
      <alignment horizontal="left" vertical="top" wrapText="1"/>
    </xf>
    <xf numFmtId="49" fontId="11" fillId="2" borderId="18" xfId="0" applyNumberFormat="1" applyFont="1" applyFill="1" applyBorder="1" applyAlignment="1">
      <alignment horizontal="left" vertical="top" wrapText="1"/>
    </xf>
    <xf numFmtId="49" fontId="23" fillId="0" borderId="15" xfId="0" applyNumberFormat="1" applyFont="1" applyBorder="1" applyAlignment="1">
      <alignment horizontal="center" vertical="center" wrapText="1"/>
    </xf>
    <xf numFmtId="49" fontId="24" fillId="0" borderId="1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43" fontId="5" fillId="0" borderId="14" xfId="2" applyFont="1" applyBorder="1" applyAlignment="1">
      <alignment horizontal="right" vertical="center" wrapText="1"/>
    </xf>
    <xf numFmtId="43" fontId="5" fillId="0" borderId="30" xfId="2" applyFont="1" applyBorder="1" applyAlignment="1">
      <alignment horizontal="right" vertical="center" wrapText="1"/>
    </xf>
    <xf numFmtId="49" fontId="25" fillId="2" borderId="15" xfId="0" applyNumberFormat="1" applyFont="1" applyFill="1" applyBorder="1" applyAlignment="1">
      <alignment horizontal="center" vertical="center" wrapText="1"/>
    </xf>
    <xf numFmtId="49" fontId="26" fillId="2" borderId="14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justify" vertical="center" wrapText="1"/>
    </xf>
    <xf numFmtId="49" fontId="21" fillId="2" borderId="14" xfId="0" applyNumberFormat="1" applyFont="1" applyFill="1" applyBorder="1" applyAlignment="1">
      <alignment horizontal="center" vertical="top" wrapText="1"/>
    </xf>
    <xf numFmtId="49" fontId="21" fillId="2" borderId="15" xfId="0" applyNumberFormat="1" applyFont="1" applyFill="1" applyBorder="1" applyAlignment="1">
      <alignment horizontal="center" vertical="center" wrapText="1"/>
    </xf>
    <xf numFmtId="49" fontId="22" fillId="2" borderId="14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vertical="center" wrapText="1"/>
    </xf>
    <xf numFmtId="49" fontId="19" fillId="2" borderId="15" xfId="0" applyNumberFormat="1" applyFont="1" applyFill="1" applyBorder="1" applyAlignment="1">
      <alignment horizontal="center" vertical="center" wrapText="1"/>
    </xf>
    <xf numFmtId="49" fontId="20" fillId="2" borderId="14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justify" vertical="center" wrapText="1"/>
    </xf>
    <xf numFmtId="49" fontId="21" fillId="2" borderId="26" xfId="0" applyNumberFormat="1" applyFont="1" applyFill="1" applyBorder="1" applyAlignment="1">
      <alignment horizontal="center" vertical="center" wrapText="1"/>
    </xf>
    <xf numFmtId="49" fontId="22" fillId="2" borderId="18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vertical="center" wrapText="1"/>
    </xf>
    <xf numFmtId="49" fontId="17" fillId="0" borderId="9" xfId="0" applyNumberFormat="1" applyFont="1" applyBorder="1" applyAlignment="1">
      <alignment vertical="center"/>
    </xf>
    <xf numFmtId="49" fontId="6" fillId="0" borderId="29" xfId="0" applyNumberFormat="1" applyFont="1" applyBorder="1" applyAlignment="1">
      <alignment vertical="center"/>
    </xf>
    <xf numFmtId="49" fontId="18" fillId="0" borderId="29" xfId="0" applyNumberFormat="1" applyFont="1" applyBorder="1" applyAlignment="1">
      <alignment vertical="center"/>
    </xf>
    <xf numFmtId="49" fontId="6" fillId="0" borderId="29" xfId="0" applyNumberFormat="1" applyFont="1" applyBorder="1" applyAlignment="1">
      <alignment horizontal="center" vertical="center"/>
    </xf>
    <xf numFmtId="0" fontId="11" fillId="2" borderId="9" xfId="0" applyFont="1" applyFill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9" fillId="0" borderId="14" xfId="0" applyFont="1" applyBorder="1" applyAlignment="1">
      <alignment horizontal="justify" vertical="center" wrapText="1"/>
    </xf>
    <xf numFmtId="49" fontId="25" fillId="0" borderId="15" xfId="0" applyNumberFormat="1" applyFont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49" fontId="23" fillId="2" borderId="15" xfId="0" applyNumberFormat="1" applyFont="1" applyFill="1" applyBorder="1" applyAlignment="1">
      <alignment horizontal="center" vertical="center" wrapText="1"/>
    </xf>
    <xf numFmtId="49" fontId="24" fillId="2" borderId="14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justify" vertical="center" wrapText="1"/>
    </xf>
    <xf numFmtId="43" fontId="5" fillId="0" borderId="14" xfId="2" applyFont="1" applyBorder="1" applyAlignment="1">
      <alignment vertical="center" wrapText="1"/>
    </xf>
    <xf numFmtId="43" fontId="5" fillId="0" borderId="30" xfId="2" applyFont="1" applyBorder="1" applyAlignment="1">
      <alignment vertical="center" wrapText="1"/>
    </xf>
    <xf numFmtId="43" fontId="1" fillId="0" borderId="30" xfId="0" applyNumberFormat="1" applyFont="1" applyBorder="1" applyAlignment="1"/>
    <xf numFmtId="0" fontId="1" fillId="0" borderId="14" xfId="0" applyFont="1" applyBorder="1" applyAlignment="1"/>
    <xf numFmtId="0" fontId="28" fillId="0" borderId="0" xfId="0" applyFont="1" applyAlignment="1"/>
    <xf numFmtId="0" fontId="29" fillId="0" borderId="0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1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left" vertical="top" wrapText="1"/>
    </xf>
    <xf numFmtId="43" fontId="5" fillId="0" borderId="36" xfId="2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1" fontId="7" fillId="2" borderId="15" xfId="0" applyNumberFormat="1" applyFont="1" applyFill="1" applyBorder="1" applyAlignment="1">
      <alignment horizontal="center" vertical="top" wrapText="1"/>
    </xf>
    <xf numFmtId="1" fontId="7" fillId="2" borderId="26" xfId="0" applyNumberFormat="1" applyFont="1" applyFill="1" applyBorder="1" applyAlignment="1">
      <alignment horizontal="center" vertical="top" wrapText="1"/>
    </xf>
    <xf numFmtId="49" fontId="7" fillId="0" borderId="18" xfId="0" applyNumberFormat="1" applyFont="1" applyFill="1" applyBorder="1" applyAlignment="1">
      <alignment horizontal="center" vertical="top" wrapText="1"/>
    </xf>
    <xf numFmtId="49" fontId="5" fillId="0" borderId="18" xfId="0" applyNumberFormat="1" applyFont="1" applyBorder="1" applyAlignment="1"/>
    <xf numFmtId="0" fontId="6" fillId="0" borderId="0" xfId="0" applyFont="1" applyAlignment="1">
      <alignment vertical="center"/>
    </xf>
    <xf numFmtId="49" fontId="11" fillId="2" borderId="9" xfId="0" applyNumberFormat="1" applyFont="1" applyFill="1" applyBorder="1" applyAlignment="1">
      <alignment vertical="center" wrapText="1"/>
    </xf>
    <xf numFmtId="49" fontId="7" fillId="2" borderId="9" xfId="0" applyNumberFormat="1" applyFont="1" applyFill="1" applyBorder="1" applyAlignment="1">
      <alignment vertical="center" wrapText="1"/>
    </xf>
    <xf numFmtId="0" fontId="11" fillId="2" borderId="9" xfId="0" applyFont="1" applyFill="1" applyBorder="1" applyAlignment="1">
      <alignment horizontal="left" vertical="center" wrapText="1"/>
    </xf>
    <xf numFmtId="43" fontId="6" fillId="0" borderId="14" xfId="0" applyNumberFormat="1" applyFont="1" applyBorder="1" applyAlignment="1"/>
    <xf numFmtId="43" fontId="6" fillId="0" borderId="14" xfId="0" applyNumberFormat="1" applyFont="1" applyBorder="1" applyAlignment="1">
      <alignment vertical="top" wrapText="1"/>
    </xf>
    <xf numFmtId="49" fontId="7" fillId="2" borderId="14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left"/>
    </xf>
    <xf numFmtId="1" fontId="7" fillId="2" borderId="14" xfId="1" applyNumberFormat="1" applyFont="1" applyFill="1" applyBorder="1" applyAlignment="1">
      <alignment horizontal="center" vertical="top"/>
    </xf>
    <xf numFmtId="0" fontId="5" fillId="0" borderId="14" xfId="1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7" fillId="0" borderId="14" xfId="1" applyFont="1" applyBorder="1" applyAlignment="1">
      <alignment horizontal="justify" vertical="top" wrapText="1"/>
    </xf>
    <xf numFmtId="0" fontId="11" fillId="2" borderId="12" xfId="0" applyFont="1" applyFill="1" applyBorder="1" applyAlignment="1">
      <alignment horizontal="left" vertical="top" wrapText="1"/>
    </xf>
    <xf numFmtId="0" fontId="5" fillId="0" borderId="14" xfId="1" applyFont="1" applyBorder="1" applyAlignment="1">
      <alignment horizontal="justify" vertical="top" wrapText="1"/>
    </xf>
    <xf numFmtId="0" fontId="7" fillId="0" borderId="14" xfId="1" applyFont="1" applyBorder="1" applyAlignment="1">
      <alignment horizontal="left" vertical="top" wrapText="1"/>
    </xf>
    <xf numFmtId="1" fontId="11" fillId="0" borderId="14" xfId="1" applyNumberFormat="1" applyFont="1" applyFill="1" applyBorder="1" applyAlignment="1">
      <alignment horizontal="center" vertical="top"/>
    </xf>
    <xf numFmtId="0" fontId="11" fillId="0" borderId="14" xfId="1" applyFont="1" applyFill="1" applyBorder="1" applyAlignment="1">
      <alignment horizontal="left" vertical="top" wrapText="1"/>
    </xf>
    <xf numFmtId="0" fontId="11" fillId="0" borderId="14" xfId="1" applyFont="1" applyBorder="1" applyAlignment="1">
      <alignment vertical="top" wrapText="1"/>
    </xf>
    <xf numFmtId="1" fontId="11" fillId="0" borderId="14" xfId="1" applyNumberFormat="1" applyFont="1" applyFill="1" applyBorder="1" applyAlignment="1">
      <alignment horizontal="center"/>
    </xf>
    <xf numFmtId="0" fontId="11" fillId="0" borderId="14" xfId="1" applyFont="1" applyFill="1" applyBorder="1" applyAlignment="1">
      <alignment horizontal="justify" vertical="center" wrapText="1"/>
    </xf>
    <xf numFmtId="1" fontId="7" fillId="2" borderId="14" xfId="1" applyNumberFormat="1" applyFont="1" applyFill="1" applyBorder="1" applyAlignment="1">
      <alignment horizontal="center"/>
    </xf>
    <xf numFmtId="1" fontId="7" fillId="0" borderId="14" xfId="1" applyNumberFormat="1" applyFont="1" applyFill="1" applyBorder="1" applyAlignment="1">
      <alignment horizontal="center"/>
    </xf>
    <xf numFmtId="0" fontId="5" fillId="0" borderId="14" xfId="1" applyFont="1" applyFill="1" applyBorder="1" applyAlignment="1"/>
    <xf numFmtId="1" fontId="32" fillId="0" borderId="14" xfId="1" applyNumberFormat="1" applyFont="1" applyFill="1" applyBorder="1" applyAlignment="1">
      <alignment horizontal="center"/>
    </xf>
    <xf numFmtId="0" fontId="33" fillId="0" borderId="14" xfId="1" applyFont="1" applyFill="1" applyBorder="1" applyAlignment="1"/>
    <xf numFmtId="1" fontId="34" fillId="0" borderId="14" xfId="1" applyNumberFormat="1" applyFont="1" applyFill="1" applyBorder="1" applyAlignment="1">
      <alignment horizontal="center"/>
    </xf>
    <xf numFmtId="0" fontId="1" fillId="0" borderId="14" xfId="1" applyFont="1" applyFill="1" applyBorder="1" applyAlignment="1"/>
    <xf numFmtId="0" fontId="6" fillId="0" borderId="19" xfId="0" applyFont="1" applyBorder="1" applyAlignment="1">
      <alignment horizontal="left" vertical="top" wrapText="1"/>
    </xf>
    <xf numFmtId="43" fontId="5" fillId="0" borderId="14" xfId="0" quotePrefix="1" applyNumberFormat="1" applyFont="1" applyBorder="1" applyAlignment="1"/>
    <xf numFmtId="43" fontId="5" fillId="0" borderId="14" xfId="0" quotePrefix="1" applyNumberFormat="1" applyFont="1" applyBorder="1" applyAlignment="1">
      <alignment horizontal="right"/>
    </xf>
    <xf numFmtId="43" fontId="5" fillId="0" borderId="14" xfId="0" applyNumberFormat="1" applyFont="1" applyBorder="1" applyAlignment="1">
      <alignment horizontal="right"/>
    </xf>
    <xf numFmtId="43" fontId="5" fillId="0" borderId="30" xfId="0" quotePrefix="1" applyNumberFormat="1" applyFont="1" applyBorder="1" applyAlignment="1">
      <alignment horizontal="right"/>
    </xf>
    <xf numFmtId="43" fontId="5" fillId="0" borderId="30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4" xfId="0" applyFont="1" applyBorder="1" applyAlignment="1">
      <alignment horizontal="right"/>
    </xf>
    <xf numFmtId="0" fontId="5" fillId="0" borderId="0" xfId="0" applyFont="1" applyAlignment="1">
      <alignment horizontal="right" vertical="top"/>
    </xf>
    <xf numFmtId="43" fontId="5" fillId="0" borderId="30" xfId="0" quotePrefix="1" applyNumberFormat="1" applyFont="1" applyBorder="1" applyAlignment="1">
      <alignment vertical="top"/>
    </xf>
    <xf numFmtId="43" fontId="6" fillId="0" borderId="30" xfId="0" quotePrefix="1" applyNumberFormat="1" applyFont="1" applyBorder="1" applyAlignment="1">
      <alignment vertical="top"/>
    </xf>
    <xf numFmtId="43" fontId="6" fillId="0" borderId="30" xfId="0" quotePrefix="1" applyNumberFormat="1" applyFont="1" applyBorder="1" applyAlignment="1"/>
    <xf numFmtId="43" fontId="6" fillId="0" borderId="30" xfId="0" applyNumberFormat="1" applyFont="1" applyBorder="1" applyAlignment="1">
      <alignment horizontal="right"/>
    </xf>
    <xf numFmtId="43" fontId="5" fillId="0" borderId="30" xfId="0" applyNumberFormat="1" applyFont="1" applyBorder="1" applyAlignment="1">
      <alignment horizontal="right" vertical="top"/>
    </xf>
    <xf numFmtId="43" fontId="5" fillId="0" borderId="14" xfId="0" applyNumberFormat="1" applyFont="1" applyBorder="1" applyAlignment="1">
      <alignment horizontal="right" vertical="top"/>
    </xf>
    <xf numFmtId="43" fontId="6" fillId="0" borderId="30" xfId="0" quotePrefix="1" applyNumberFormat="1" applyFont="1" applyBorder="1" applyAlignment="1">
      <alignment horizontal="right"/>
    </xf>
    <xf numFmtId="43" fontId="5" fillId="0" borderId="30" xfId="0" quotePrefix="1" applyNumberFormat="1" applyFont="1" applyBorder="1" applyAlignment="1">
      <alignment horizontal="right" vertical="top"/>
    </xf>
    <xf numFmtId="43" fontId="6" fillId="0" borderId="30" xfId="0" quotePrefix="1" applyNumberFormat="1" applyFont="1" applyBorder="1" applyAlignment="1">
      <alignment horizontal="right" vertical="top"/>
    </xf>
    <xf numFmtId="43" fontId="5" fillId="0" borderId="18" xfId="2" applyNumberFormat="1" applyFont="1" applyBorder="1" applyAlignment="1">
      <alignment horizontal="right" vertical="top" wrapText="1"/>
    </xf>
    <xf numFmtId="43" fontId="6" fillId="0" borderId="21" xfId="0" applyNumberFormat="1" applyFont="1" applyBorder="1" applyAlignment="1"/>
    <xf numFmtId="43" fontId="5" fillId="0" borderId="18" xfId="2" applyNumberFormat="1" applyFont="1" applyBorder="1" applyAlignment="1">
      <alignment vertical="top" wrapText="1"/>
    </xf>
    <xf numFmtId="43" fontId="5" fillId="0" borderId="33" xfId="0" applyNumberFormat="1" applyFont="1" applyBorder="1" applyAlignment="1"/>
    <xf numFmtId="43" fontId="5" fillId="0" borderId="34" xfId="0" applyNumberFormat="1" applyFont="1" applyBorder="1" applyAlignment="1"/>
    <xf numFmtId="43" fontId="5" fillId="0" borderId="35" xfId="0" applyNumberFormat="1" applyFont="1" applyBorder="1" applyAlignment="1"/>
    <xf numFmtId="43" fontId="37" fillId="0" borderId="33" xfId="0" applyNumberFormat="1" applyFont="1" applyBorder="1" applyAlignment="1"/>
    <xf numFmtId="43" fontId="37" fillId="0" borderId="34" xfId="0" applyNumberFormat="1" applyFont="1" applyBorder="1" applyAlignment="1"/>
    <xf numFmtId="43" fontId="37" fillId="0" borderId="35" xfId="0" applyNumberFormat="1" applyFont="1" applyBorder="1" applyAlignment="1"/>
    <xf numFmtId="1" fontId="38" fillId="2" borderId="9" xfId="0" applyNumberFormat="1" applyFont="1" applyFill="1" applyBorder="1" applyAlignment="1">
      <alignment horizontal="center" vertical="top" wrapText="1"/>
    </xf>
    <xf numFmtId="49" fontId="39" fillId="2" borderId="9" xfId="0" applyNumberFormat="1" applyFont="1" applyFill="1" applyBorder="1" applyAlignment="1">
      <alignment horizontal="center" vertical="center" wrapText="1"/>
    </xf>
    <xf numFmtId="49" fontId="40" fillId="2" borderId="9" xfId="0" applyNumberFormat="1" applyFont="1" applyFill="1" applyBorder="1" applyAlignment="1">
      <alignment horizontal="center" vertical="top" wrapText="1"/>
    </xf>
    <xf numFmtId="0" fontId="39" fillId="0" borderId="9" xfId="0" applyFont="1" applyBorder="1" applyAlignment="1">
      <alignment horizontal="left" vertical="top" wrapText="1"/>
    </xf>
    <xf numFmtId="43" fontId="37" fillId="0" borderId="19" xfId="0" applyNumberFormat="1" applyFont="1" applyBorder="1" applyAlignment="1">
      <alignment vertical="top"/>
    </xf>
    <xf numFmtId="1" fontId="38" fillId="2" borderId="22" xfId="0" applyNumberFormat="1" applyFont="1" applyFill="1" applyBorder="1" applyAlignment="1">
      <alignment horizontal="center" vertical="top" wrapText="1"/>
    </xf>
    <xf numFmtId="49" fontId="39" fillId="2" borderId="23" xfId="0" applyNumberFormat="1" applyFont="1" applyFill="1" applyBorder="1" applyAlignment="1">
      <alignment horizontal="center" vertical="center" wrapText="1"/>
    </xf>
    <xf numFmtId="49" fontId="40" fillId="2" borderId="23" xfId="0" applyNumberFormat="1" applyFont="1" applyFill="1" applyBorder="1" applyAlignment="1">
      <alignment horizontal="center" vertical="top" wrapText="1"/>
    </xf>
    <xf numFmtId="0" fontId="39" fillId="0" borderId="23" xfId="0" applyFont="1" applyBorder="1" applyAlignment="1">
      <alignment horizontal="left" vertical="top" wrapText="1"/>
    </xf>
    <xf numFmtId="43" fontId="37" fillId="0" borderId="36" xfId="0" applyNumberFormat="1" applyFont="1" applyBorder="1" applyAlignment="1"/>
    <xf numFmtId="1" fontId="38" fillId="2" borderId="26" xfId="0" applyNumberFormat="1" applyFont="1" applyFill="1" applyBorder="1" applyAlignment="1">
      <alignment horizontal="center" vertical="top" wrapText="1"/>
    </xf>
    <xf numFmtId="49" fontId="39" fillId="2" borderId="18" xfId="0" applyNumberFormat="1" applyFont="1" applyFill="1" applyBorder="1" applyAlignment="1">
      <alignment horizontal="center" vertical="center" wrapText="1"/>
    </xf>
    <xf numFmtId="49" fontId="40" fillId="2" borderId="18" xfId="0" applyNumberFormat="1" applyFont="1" applyFill="1" applyBorder="1" applyAlignment="1">
      <alignment horizontal="center" vertical="top" wrapText="1"/>
    </xf>
    <xf numFmtId="0" fontId="39" fillId="0" borderId="18" xfId="0" applyFont="1" applyBorder="1" applyAlignment="1">
      <alignment horizontal="left" vertical="top" wrapText="1"/>
    </xf>
    <xf numFmtId="43" fontId="37" fillId="0" borderId="19" xfId="0" applyNumberFormat="1" applyFont="1" applyBorder="1" applyAlignment="1"/>
    <xf numFmtId="43" fontId="5" fillId="0" borderId="14" xfId="3" applyNumberFormat="1" applyFont="1" applyBorder="1" applyAlignment="1">
      <alignment vertical="top"/>
    </xf>
    <xf numFmtId="43" fontId="37" fillId="0" borderId="30" xfId="0" applyNumberFormat="1" applyFont="1" applyBorder="1" applyAlignment="1"/>
    <xf numFmtId="0" fontId="37" fillId="0" borderId="14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43" fontId="37" fillId="0" borderId="37" xfId="0" applyNumberFormat="1" applyFont="1" applyBorder="1" applyAlignment="1"/>
    <xf numFmtId="0" fontId="11" fillId="0" borderId="19" xfId="0" applyFont="1" applyFill="1" applyBorder="1" applyAlignment="1">
      <alignment horizontal="left" vertical="top" wrapText="1"/>
    </xf>
    <xf numFmtId="43" fontId="5" fillId="0" borderId="32" xfId="0" applyNumberFormat="1" applyFont="1" applyBorder="1" applyAlignment="1">
      <alignment horizontal="right"/>
    </xf>
    <xf numFmtId="43" fontId="5" fillId="0" borderId="18" xfId="0" applyNumberFormat="1" applyFont="1" applyBorder="1" applyAlignment="1">
      <alignment horizontal="right"/>
    </xf>
    <xf numFmtId="43" fontId="37" fillId="0" borderId="33" xfId="0" quotePrefix="1" applyNumberFormat="1" applyFont="1" applyBorder="1" applyAlignment="1">
      <alignment horizontal="right"/>
    </xf>
    <xf numFmtId="43" fontId="37" fillId="0" borderId="34" xfId="0" quotePrefix="1" applyNumberFormat="1" applyFont="1" applyBorder="1" applyAlignment="1">
      <alignment horizontal="right"/>
    </xf>
    <xf numFmtId="43" fontId="37" fillId="0" borderId="35" xfId="0" quotePrefix="1" applyNumberFormat="1" applyFont="1" applyBorder="1" applyAlignment="1">
      <alignment horizontal="right"/>
    </xf>
    <xf numFmtId="49" fontId="12" fillId="0" borderId="15" xfId="0" applyNumberFormat="1" applyFont="1" applyBorder="1" applyAlignment="1">
      <alignment horizontal="center" vertical="top" wrapText="1"/>
    </xf>
    <xf numFmtId="43" fontId="5" fillId="0" borderId="21" xfId="0" applyNumberFormat="1" applyFont="1" applyBorder="1" applyAlignment="1"/>
    <xf numFmtId="43" fontId="1" fillId="0" borderId="23" xfId="0" applyNumberFormat="1" applyFont="1" applyBorder="1" applyAlignment="1"/>
    <xf numFmtId="3" fontId="5" fillId="0" borderId="14" xfId="0" applyNumberFormat="1" applyFont="1" applyBorder="1" applyAlignment="1" applyProtection="1">
      <protection locked="0"/>
    </xf>
    <xf numFmtId="49" fontId="11" fillId="2" borderId="31" xfId="0" applyNumberFormat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wrapText="1"/>
    </xf>
    <xf numFmtId="0" fontId="5" fillId="0" borderId="0" xfId="0" applyNumberFormat="1" applyFont="1" applyAlignment="1"/>
    <xf numFmtId="0" fontId="6" fillId="2" borderId="1" xfId="1" applyFont="1" applyFill="1" applyBorder="1" applyAlignment="1">
      <alignment horizontal="center" vertical="top" wrapText="1"/>
    </xf>
    <xf numFmtId="43" fontId="6" fillId="2" borderId="32" xfId="1" applyNumberFormat="1" applyFont="1" applyFill="1" applyBorder="1" applyAlignment="1">
      <alignment horizontal="center" vertical="top" wrapText="1"/>
    </xf>
    <xf numFmtId="43" fontId="6" fillId="2" borderId="18" xfId="1" applyNumberFormat="1" applyFont="1" applyFill="1" applyBorder="1" applyAlignment="1">
      <alignment horizontal="center" vertical="top" wrapText="1"/>
    </xf>
    <xf numFmtId="49" fontId="7" fillId="0" borderId="14" xfId="0" applyNumberFormat="1" applyFont="1" applyFill="1" applyBorder="1" applyAlignment="1">
      <alignment horizontal="center" vertical="top" wrapText="1"/>
    </xf>
    <xf numFmtId="49" fontId="5" fillId="0" borderId="14" xfId="0" applyNumberFormat="1" applyFont="1" applyBorder="1" applyAlignment="1"/>
    <xf numFmtId="49" fontId="7" fillId="2" borderId="17" xfId="0" applyNumberFormat="1" applyFont="1" applyFill="1" applyBorder="1" applyAlignment="1">
      <alignment horizontal="center" vertical="top" wrapText="1"/>
    </xf>
    <xf numFmtId="43" fontId="1" fillId="0" borderId="14" xfId="2" applyFont="1" applyBorder="1"/>
    <xf numFmtId="43" fontId="33" fillId="0" borderId="14" xfId="2" applyFont="1" applyBorder="1"/>
    <xf numFmtId="43" fontId="1" fillId="0" borderId="12" xfId="2" applyFont="1" applyBorder="1"/>
    <xf numFmtId="43" fontId="1" fillId="0" borderId="45" xfId="2" applyFont="1" applyBorder="1"/>
    <xf numFmtId="43" fontId="1" fillId="0" borderId="46" xfId="2" applyFont="1" applyBorder="1"/>
    <xf numFmtId="0" fontId="5" fillId="0" borderId="18" xfId="1" applyFont="1" applyFill="1" applyBorder="1" applyAlignment="1">
      <alignment horizontal="left"/>
    </xf>
    <xf numFmtId="43" fontId="1" fillId="0" borderId="18" xfId="2" applyFont="1" applyBorder="1"/>
    <xf numFmtId="43" fontId="33" fillId="0" borderId="9" xfId="2" applyFont="1" applyBorder="1"/>
    <xf numFmtId="43" fontId="1" fillId="0" borderId="24" xfId="0" applyNumberFormat="1" applyFont="1" applyBorder="1" applyAlignment="1"/>
    <xf numFmtId="0" fontId="1" fillId="0" borderId="23" xfId="0" applyFont="1" applyBorder="1" applyAlignment="1"/>
    <xf numFmtId="49" fontId="11" fillId="2" borderId="11" xfId="0" applyNumberFormat="1" applyFont="1" applyFill="1" applyBorder="1" applyAlignment="1">
      <alignment horizontal="center" vertical="top" wrapText="1"/>
    </xf>
    <xf numFmtId="49" fontId="11" fillId="2" borderId="12" xfId="0" applyNumberFormat="1" applyFont="1" applyFill="1" applyBorder="1" applyAlignment="1">
      <alignment horizontal="center" vertical="top" wrapText="1"/>
    </xf>
    <xf numFmtId="0" fontId="5" fillId="0" borderId="45" xfId="0" applyFont="1" applyBorder="1" applyAlignment="1">
      <alignment vertical="top"/>
    </xf>
    <xf numFmtId="0" fontId="5" fillId="0" borderId="46" xfId="0" applyFont="1" applyBorder="1" applyAlignment="1">
      <alignment vertical="top"/>
    </xf>
    <xf numFmtId="1" fontId="7" fillId="2" borderId="15" xfId="1" applyNumberFormat="1" applyFont="1" applyFill="1" applyBorder="1" applyAlignment="1">
      <alignment horizontal="center" vertical="top"/>
    </xf>
    <xf numFmtId="1" fontId="11" fillId="0" borderId="15" xfId="1" applyNumberFormat="1" applyFont="1" applyFill="1" applyBorder="1" applyAlignment="1">
      <alignment horizontal="center" vertical="top"/>
    </xf>
    <xf numFmtId="43" fontId="5" fillId="0" borderId="12" xfId="0" applyNumberFormat="1" applyFont="1" applyBorder="1" applyAlignment="1">
      <alignment vertical="top"/>
    </xf>
    <xf numFmtId="0" fontId="1" fillId="0" borderId="15" xfId="0" applyFont="1" applyBorder="1" applyAlignment="1"/>
    <xf numFmtId="1" fontId="7" fillId="2" borderId="16" xfId="1" applyNumberFormat="1" applyFont="1" applyFill="1" applyBorder="1" applyAlignment="1">
      <alignment horizontal="center" vertical="top"/>
    </xf>
    <xf numFmtId="0" fontId="6" fillId="0" borderId="17" xfId="0" applyFont="1" applyBorder="1" applyAlignment="1">
      <alignment vertical="top"/>
    </xf>
    <xf numFmtId="49" fontId="11" fillId="2" borderId="17" xfId="0" applyNumberFormat="1" applyFont="1" applyFill="1" applyBorder="1" applyAlignment="1">
      <alignment horizontal="center" vertical="top" wrapText="1"/>
    </xf>
    <xf numFmtId="0" fontId="7" fillId="0" borderId="17" xfId="1" applyFont="1" applyBorder="1" applyAlignment="1">
      <alignment horizontal="justify" vertical="top" wrapText="1"/>
    </xf>
    <xf numFmtId="43" fontId="1" fillId="0" borderId="17" xfId="2" applyFont="1" applyBorder="1"/>
    <xf numFmtId="43" fontId="1" fillId="0" borderId="47" xfId="2" applyFont="1" applyBorder="1"/>
    <xf numFmtId="49" fontId="11" fillId="2" borderId="48" xfId="0" applyNumberFormat="1" applyFont="1" applyFill="1" applyBorder="1" applyAlignment="1">
      <alignment horizontal="center" vertical="top" wrapText="1"/>
    </xf>
    <xf numFmtId="49" fontId="11" fillId="2" borderId="25" xfId="0" applyNumberFormat="1" applyFont="1" applyFill="1" applyBorder="1" applyAlignment="1">
      <alignment horizontal="center" vertical="top" wrapText="1"/>
    </xf>
    <xf numFmtId="49" fontId="7" fillId="2" borderId="25" xfId="0" applyNumberFormat="1" applyFont="1" applyFill="1" applyBorder="1" applyAlignment="1">
      <alignment horizontal="center" vertical="top" wrapText="1"/>
    </xf>
    <xf numFmtId="0" fontId="11" fillId="0" borderId="39" xfId="0" applyFont="1" applyBorder="1" applyAlignment="1">
      <alignment horizontal="left" vertical="top" wrapText="1"/>
    </xf>
    <xf numFmtId="1" fontId="7" fillId="2" borderId="17" xfId="1" applyNumberFormat="1" applyFont="1" applyFill="1" applyBorder="1" applyAlignment="1">
      <alignment horizontal="center" vertical="top"/>
    </xf>
    <xf numFmtId="1" fontId="11" fillId="0" borderId="48" xfId="1" applyNumberFormat="1" applyFont="1" applyFill="1" applyBorder="1" applyAlignment="1">
      <alignment horizontal="center" vertical="top"/>
    </xf>
    <xf numFmtId="1" fontId="11" fillId="0" borderId="25" xfId="1" applyNumberFormat="1" applyFont="1" applyFill="1" applyBorder="1" applyAlignment="1">
      <alignment horizontal="center" vertical="top"/>
    </xf>
    <xf numFmtId="0" fontId="11" fillId="0" borderId="25" xfId="1" applyFont="1" applyFill="1" applyBorder="1" applyAlignment="1">
      <alignment vertical="top"/>
    </xf>
    <xf numFmtId="1" fontId="7" fillId="2" borderId="23" xfId="1" applyNumberFormat="1" applyFont="1" applyFill="1" applyBorder="1" applyAlignment="1">
      <alignment horizontal="center" vertical="top"/>
    </xf>
    <xf numFmtId="1" fontId="11" fillId="0" borderId="11" xfId="1" applyNumberFormat="1" applyFont="1" applyFill="1" applyBorder="1" applyAlignment="1">
      <alignment horizontal="center" vertical="top"/>
    </xf>
    <xf numFmtId="1" fontId="11" fillId="0" borderId="12" xfId="1" applyNumberFormat="1" applyFont="1" applyFill="1" applyBorder="1" applyAlignment="1">
      <alignment horizontal="center" vertical="top"/>
    </xf>
    <xf numFmtId="0" fontId="11" fillId="0" borderId="12" xfId="1" applyFont="1" applyFill="1" applyBorder="1" applyAlignment="1">
      <alignment horizontal="left" vertical="top" wrapText="1"/>
    </xf>
    <xf numFmtId="0" fontId="7" fillId="0" borderId="17" xfId="1" applyFont="1" applyBorder="1" applyAlignment="1">
      <alignment vertical="top" wrapText="1"/>
    </xf>
    <xf numFmtId="1" fontId="7" fillId="2" borderId="48" xfId="1" applyNumberFormat="1" applyFont="1" applyFill="1" applyBorder="1" applyAlignment="1">
      <alignment horizontal="center" vertical="top"/>
    </xf>
    <xf numFmtId="1" fontId="7" fillId="2" borderId="25" xfId="1" applyNumberFormat="1" applyFont="1" applyFill="1" applyBorder="1" applyAlignment="1">
      <alignment horizontal="center" vertical="top"/>
    </xf>
    <xf numFmtId="0" fontId="11" fillId="0" borderId="25" xfId="1" applyFont="1" applyBorder="1" applyAlignment="1">
      <alignment vertical="top" wrapText="1"/>
    </xf>
    <xf numFmtId="1" fontId="7" fillId="2" borderId="12" xfId="1" applyNumberFormat="1" applyFont="1" applyFill="1" applyBorder="1" applyAlignment="1">
      <alignment horizontal="center" vertical="top"/>
    </xf>
    <xf numFmtId="1" fontId="11" fillId="0" borderId="23" xfId="1" applyNumberFormat="1" applyFont="1" applyFill="1" applyBorder="1" applyAlignment="1">
      <alignment horizontal="center"/>
    </xf>
    <xf numFmtId="0" fontId="11" fillId="0" borderId="23" xfId="1" applyFont="1" applyFill="1" applyBorder="1" applyAlignment="1"/>
    <xf numFmtId="43" fontId="1" fillId="0" borderId="23" xfId="2" applyFont="1" applyBorder="1"/>
    <xf numFmtId="49" fontId="6" fillId="0" borderId="9" xfId="0" applyNumberFormat="1" applyFont="1" applyBorder="1" applyAlignment="1">
      <alignment vertical="top"/>
    </xf>
    <xf numFmtId="1" fontId="7" fillId="2" borderId="9" xfId="1" applyNumberFormat="1" applyFont="1" applyFill="1" applyBorder="1" applyAlignment="1">
      <alignment horizontal="center" vertical="top"/>
    </xf>
    <xf numFmtId="43" fontId="1" fillId="0" borderId="9" xfId="2" applyFont="1" applyBorder="1"/>
    <xf numFmtId="1" fontId="7" fillId="2" borderId="18" xfId="1" applyNumberFormat="1" applyFont="1" applyFill="1" applyBorder="1" applyAlignment="1">
      <alignment horizontal="center"/>
    </xf>
    <xf numFmtId="1" fontId="7" fillId="2" borderId="18" xfId="1" applyNumberFormat="1" applyFont="1" applyFill="1" applyBorder="1" applyAlignment="1">
      <alignment horizontal="center" vertical="top"/>
    </xf>
    <xf numFmtId="0" fontId="7" fillId="0" borderId="18" xfId="1" applyFont="1" applyBorder="1" applyAlignment="1"/>
    <xf numFmtId="0" fontId="6" fillId="0" borderId="23" xfId="1" applyFont="1" applyFill="1" applyBorder="1" applyAlignment="1">
      <alignment horizontal="left"/>
    </xf>
    <xf numFmtId="1" fontId="34" fillId="0" borderId="18" xfId="1" applyNumberFormat="1" applyFont="1" applyFill="1" applyBorder="1" applyAlignment="1">
      <alignment horizontal="center"/>
    </xf>
    <xf numFmtId="0" fontId="1" fillId="0" borderId="9" xfId="0" applyFont="1" applyFill="1" applyBorder="1" applyAlignment="1"/>
    <xf numFmtId="0" fontId="9" fillId="0" borderId="9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left" vertical="center" wrapText="1"/>
    </xf>
    <xf numFmtId="0" fontId="41" fillId="0" borderId="9" xfId="0" applyFont="1" applyBorder="1" applyAlignment="1"/>
    <xf numFmtId="0" fontId="42" fillId="0" borderId="9" xfId="0" applyFont="1" applyBorder="1" applyAlignment="1">
      <alignment horizontal="right" wrapText="1"/>
    </xf>
    <xf numFmtId="0" fontId="42" fillId="0" borderId="9" xfId="0" applyFont="1" applyBorder="1" applyAlignment="1">
      <alignment horizontal="left" wrapText="1"/>
    </xf>
    <xf numFmtId="43" fontId="43" fillId="0" borderId="9" xfId="2" applyFont="1" applyBorder="1"/>
    <xf numFmtId="43" fontId="33" fillId="0" borderId="0" xfId="2" applyFont="1" applyBorder="1"/>
    <xf numFmtId="43" fontId="33" fillId="0" borderId="5" xfId="2" applyFont="1" applyBorder="1"/>
    <xf numFmtId="0" fontId="6" fillId="0" borderId="14" xfId="0" applyFont="1" applyBorder="1" applyAlignment="1">
      <alignment horizontal="left" vertical="top" wrapText="1"/>
    </xf>
    <xf numFmtId="43" fontId="33" fillId="0" borderId="46" xfId="2" applyFont="1" applyBorder="1"/>
    <xf numFmtId="1" fontId="11" fillId="2" borderId="14" xfId="1" applyNumberFormat="1" applyFont="1" applyFill="1" applyBorder="1" applyAlignment="1">
      <alignment horizontal="center" vertical="top"/>
    </xf>
    <xf numFmtId="0" fontId="11" fillId="0" borderId="14" xfId="1" applyFont="1" applyBorder="1" applyAlignment="1">
      <alignment horizontal="justify" vertical="top" wrapText="1"/>
    </xf>
    <xf numFmtId="49" fontId="7" fillId="2" borderId="49" xfId="0" applyNumberFormat="1" applyFont="1" applyFill="1" applyBorder="1" applyAlignment="1">
      <alignment horizontal="center" vertical="top" wrapText="1"/>
    </xf>
    <xf numFmtId="43" fontId="5" fillId="0" borderId="49" xfId="0" applyNumberFormat="1" applyFont="1" applyBorder="1" applyAlignment="1"/>
    <xf numFmtId="49" fontId="10" fillId="0" borderId="38" xfId="0" applyNumberFormat="1" applyFont="1" applyBorder="1" applyAlignment="1">
      <alignment horizontal="center" vertical="top" wrapText="1"/>
    </xf>
    <xf numFmtId="43" fontId="6" fillId="0" borderId="30" xfId="0" applyNumberFormat="1" applyFont="1" applyBorder="1" applyAlignment="1">
      <alignment vertical="top"/>
    </xf>
    <xf numFmtId="43" fontId="6" fillId="0" borderId="14" xfId="0" applyNumberFormat="1" applyFont="1" applyBorder="1" applyAlignment="1">
      <alignment vertical="top"/>
    </xf>
    <xf numFmtId="0" fontId="5" fillId="0" borderId="14" xfId="0" quotePrefix="1" applyFont="1" applyBorder="1" applyAlignment="1">
      <alignment horizontal="center" vertical="center"/>
    </xf>
    <xf numFmtId="43" fontId="1" fillId="0" borderId="0" xfId="2" applyFont="1" applyAlignment="1">
      <alignment horizontal="center" vertical="center"/>
    </xf>
    <xf numFmtId="43" fontId="36" fillId="0" borderId="0" xfId="2" quotePrefix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 wrapText="1"/>
    </xf>
    <xf numFmtId="43" fontId="5" fillId="0" borderId="24" xfId="0" applyNumberFormat="1" applyFont="1" applyBorder="1" applyAlignment="1"/>
    <xf numFmtId="43" fontId="6" fillId="2" borderId="50" xfId="1" applyNumberFormat="1" applyFont="1" applyFill="1" applyBorder="1" applyAlignment="1">
      <alignment horizontal="center" vertical="top" wrapText="1"/>
    </xf>
    <xf numFmtId="43" fontId="6" fillId="2" borderId="21" xfId="1" applyNumberFormat="1" applyFont="1" applyFill="1" applyBorder="1" applyAlignment="1">
      <alignment horizontal="center" vertical="top" wrapText="1"/>
    </xf>
    <xf numFmtId="0" fontId="1" fillId="0" borderId="18" xfId="1" applyFont="1" applyFill="1" applyBorder="1" applyAlignment="1">
      <alignment wrapText="1"/>
    </xf>
    <xf numFmtId="43" fontId="5" fillId="0" borderId="9" xfId="0" applyNumberFormat="1" applyFont="1" applyBorder="1" applyAlignment="1" applyProtection="1"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49" fontId="6" fillId="0" borderId="9" xfId="0" applyNumberFormat="1" applyFont="1" applyBorder="1" applyAlignment="1" applyProtection="1">
      <alignment horizontal="center"/>
      <protection locked="0"/>
    </xf>
    <xf numFmtId="43" fontId="6" fillId="0" borderId="9" xfId="2" applyFont="1" applyBorder="1" applyAlignment="1" applyProtection="1">
      <alignment horizontal="center" vertical="center"/>
      <protection locked="0"/>
    </xf>
    <xf numFmtId="43" fontId="6" fillId="0" borderId="9" xfId="0" applyNumberFormat="1" applyFont="1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36" fillId="0" borderId="0" xfId="2"/>
    <xf numFmtId="0" fontId="43" fillId="0" borderId="9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/>
    <xf numFmtId="43" fontId="49" fillId="0" borderId="23" xfId="2" applyFont="1" applyBorder="1"/>
    <xf numFmtId="0" fontId="33" fillId="0" borderId="53" xfId="0" applyFont="1" applyBorder="1" applyAlignment="1"/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/>
    <xf numFmtId="43" fontId="49" fillId="0" borderId="14" xfId="2" applyFont="1" applyBorder="1"/>
    <xf numFmtId="0" fontId="33" fillId="0" borderId="46" xfId="0" applyFont="1" applyBorder="1" applyAlignment="1"/>
    <xf numFmtId="0" fontId="33" fillId="0" borderId="14" xfId="0" applyFont="1" applyBorder="1" applyAlignment="1">
      <alignment wrapText="1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wrapText="1"/>
    </xf>
    <xf numFmtId="43" fontId="49" fillId="0" borderId="17" xfId="2" applyFont="1" applyBorder="1"/>
    <xf numFmtId="0" fontId="33" fillId="0" borderId="47" xfId="0" applyFont="1" applyBorder="1" applyAlignment="1"/>
    <xf numFmtId="0" fontId="33" fillId="0" borderId="2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164" fontId="47" fillId="0" borderId="9" xfId="2" applyNumberFormat="1" applyFont="1" applyBorder="1"/>
    <xf numFmtId="0" fontId="45" fillId="2" borderId="1" xfId="0" applyFont="1" applyFill="1" applyBorder="1" applyAlignment="1" applyProtection="1">
      <alignment horizontal="center"/>
      <protection locked="0"/>
    </xf>
    <xf numFmtId="0" fontId="45" fillId="2" borderId="2" xfId="0" applyFont="1" applyFill="1" applyBorder="1" applyAlignment="1" applyProtection="1">
      <alignment horizontal="center"/>
      <protection locked="0"/>
    </xf>
    <xf numFmtId="0" fontId="45" fillId="2" borderId="3" xfId="0" applyFont="1" applyFill="1" applyBorder="1" applyAlignment="1" applyProtection="1">
      <alignment horizontal="center"/>
      <protection locked="0"/>
    </xf>
    <xf numFmtId="0" fontId="46" fillId="2" borderId="4" xfId="0" applyFont="1" applyFill="1" applyBorder="1" applyAlignment="1" applyProtection="1">
      <alignment horizontal="center"/>
      <protection locked="0"/>
    </xf>
    <xf numFmtId="0" fontId="46" fillId="2" borderId="0" xfId="0" applyFont="1" applyFill="1" applyBorder="1" applyAlignment="1" applyProtection="1">
      <alignment horizontal="center"/>
      <protection locked="0"/>
    </xf>
    <xf numFmtId="0" fontId="46" fillId="2" borderId="5" xfId="0" applyFont="1" applyFill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 applyProtection="1">
      <alignment horizontal="center" vertical="center"/>
      <protection locked="0"/>
    </xf>
    <xf numFmtId="49" fontId="8" fillId="0" borderId="29" xfId="0" applyNumberFormat="1" applyFont="1" applyBorder="1" applyAlignment="1" applyProtection="1">
      <alignment horizontal="center" vertical="center"/>
      <protection locked="0"/>
    </xf>
    <xf numFmtId="43" fontId="6" fillId="0" borderId="6" xfId="2" applyNumberFormat="1" applyFont="1" applyBorder="1" applyAlignment="1" applyProtection="1">
      <alignment horizontal="center"/>
      <protection locked="0"/>
    </xf>
    <xf numFmtId="43" fontId="6" fillId="0" borderId="8" xfId="2" applyNumberFormat="1" applyFont="1" applyBorder="1" applyAlignment="1" applyProtection="1">
      <alignment horizontal="center"/>
      <protection locked="0"/>
    </xf>
    <xf numFmtId="43" fontId="6" fillId="0" borderId="9" xfId="2" applyFont="1" applyBorder="1" applyAlignment="1" applyProtection="1"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28" xfId="0" applyNumberFormat="1" applyFont="1" applyBorder="1" applyAlignment="1" applyProtection="1">
      <alignment horizontal="center" vertical="center"/>
      <protection locked="0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43" fontId="6" fillId="0" borderId="9" xfId="2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28" xfId="0" applyFont="1" applyBorder="1" applyAlignment="1" applyProtection="1">
      <alignment horizontal="left"/>
      <protection locked="0"/>
    </xf>
    <xf numFmtId="0" fontId="6" fillId="0" borderId="29" xfId="0" applyFont="1" applyBorder="1" applyAlignment="1" applyProtection="1">
      <alignment horizontal="left"/>
      <protection locked="0"/>
    </xf>
    <xf numFmtId="0" fontId="14" fillId="2" borderId="4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4" fillId="2" borderId="1" xfId="0" applyFont="1" applyFill="1" applyBorder="1" applyAlignment="1">
      <alignment horizontal="center"/>
    </xf>
    <xf numFmtId="0" fontId="44" fillId="2" borderId="2" xfId="0" applyFont="1" applyFill="1" applyBorder="1" applyAlignment="1">
      <alignment horizontal="center"/>
    </xf>
    <xf numFmtId="0" fontId="44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top" wrapText="1"/>
    </xf>
    <xf numFmtId="0" fontId="16" fillId="0" borderId="28" xfId="0" applyFont="1" applyBorder="1" applyAlignment="1">
      <alignment horizontal="center" vertical="top" wrapText="1"/>
    </xf>
    <xf numFmtId="0" fontId="16" fillId="0" borderId="29" xfId="0" applyFont="1" applyBorder="1" applyAlignment="1">
      <alignment horizontal="center" vertical="top" wrapText="1"/>
    </xf>
    <xf numFmtId="1" fontId="11" fillId="2" borderId="19" xfId="0" applyNumberFormat="1" applyFont="1" applyFill="1" applyBorder="1" applyAlignment="1">
      <alignment horizontal="center" vertical="top" wrapText="1"/>
    </xf>
    <xf numFmtId="1" fontId="11" fillId="2" borderId="28" xfId="0" applyNumberFormat="1" applyFont="1" applyFill="1" applyBorder="1" applyAlignment="1">
      <alignment horizontal="center" vertical="top" wrapText="1"/>
    </xf>
    <xf numFmtId="1" fontId="11" fillId="2" borderId="0" xfId="0" applyNumberFormat="1" applyFont="1" applyFill="1" applyBorder="1" applyAlignment="1">
      <alignment horizontal="center" vertical="top" wrapText="1"/>
    </xf>
    <xf numFmtId="1" fontId="11" fillId="2" borderId="5" xfId="0" applyNumberFormat="1" applyFont="1" applyFill="1" applyBorder="1" applyAlignment="1">
      <alignment horizontal="center" vertical="top" wrapText="1"/>
    </xf>
    <xf numFmtId="1" fontId="11" fillId="2" borderId="19" xfId="0" applyNumberFormat="1" applyFont="1" applyFill="1" applyBorder="1" applyAlignment="1">
      <alignment horizontal="center" vertical="center" wrapText="1"/>
    </xf>
    <xf numFmtId="1" fontId="11" fillId="2" borderId="28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1" fontId="39" fillId="2" borderId="19" xfId="0" applyNumberFormat="1" applyFont="1" applyFill="1" applyBorder="1" applyAlignment="1">
      <alignment horizontal="center" vertical="center" wrapText="1"/>
    </xf>
    <xf numFmtId="1" fontId="39" fillId="2" borderId="28" xfId="0" applyNumberFormat="1" applyFont="1" applyFill="1" applyBorder="1" applyAlignment="1">
      <alignment horizontal="center" vertical="center" wrapText="1"/>
    </xf>
    <xf numFmtId="1" fontId="39" fillId="2" borderId="0" xfId="0" applyNumberFormat="1" applyFont="1" applyFill="1" applyBorder="1" applyAlignment="1">
      <alignment horizontal="center" vertical="center" wrapText="1"/>
    </xf>
    <xf numFmtId="1" fontId="39" fillId="2" borderId="5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/>
    </xf>
    <xf numFmtId="49" fontId="11" fillId="2" borderId="19" xfId="0" applyNumberFormat="1" applyFont="1" applyFill="1" applyBorder="1" applyAlignment="1">
      <alignment horizontal="center" vertical="top" wrapText="1"/>
    </xf>
    <xf numFmtId="49" fontId="11" fillId="2" borderId="28" xfId="0" applyNumberFormat="1" applyFont="1" applyFill="1" applyBorder="1" applyAlignment="1">
      <alignment horizontal="center" vertical="top" wrapText="1"/>
    </xf>
    <xf numFmtId="49" fontId="11" fillId="2" borderId="2" xfId="0" applyNumberFormat="1" applyFont="1" applyFill="1" applyBorder="1" applyAlignment="1">
      <alignment horizontal="center" vertical="top" wrapText="1"/>
    </xf>
    <xf numFmtId="49" fontId="11" fillId="2" borderId="0" xfId="0" applyNumberFormat="1" applyFont="1" applyFill="1" applyBorder="1" applyAlignment="1">
      <alignment horizontal="center" vertical="top" wrapText="1"/>
    </xf>
    <xf numFmtId="49" fontId="11" fillId="2" borderId="5" xfId="0" applyNumberFormat="1" applyFont="1" applyFill="1" applyBorder="1" applyAlignment="1">
      <alignment horizontal="center" vertical="top" wrapText="1"/>
    </xf>
    <xf numFmtId="49" fontId="11" fillId="2" borderId="34" xfId="0" applyNumberFormat="1" applyFont="1" applyFill="1" applyBorder="1" applyAlignment="1">
      <alignment horizontal="center" vertical="center" wrapText="1"/>
    </xf>
    <xf numFmtId="49" fontId="11" fillId="2" borderId="41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19" xfId="0" applyNumberFormat="1" applyFont="1" applyFill="1" applyBorder="1" applyAlignment="1">
      <alignment horizontal="center" vertical="center" wrapText="1"/>
    </xf>
    <xf numFmtId="49" fontId="11" fillId="2" borderId="2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43" fontId="6" fillId="0" borderId="19" xfId="2" applyFont="1" applyBorder="1" applyAlignment="1" applyProtection="1">
      <alignment horizontal="center"/>
      <protection locked="0"/>
    </xf>
    <xf numFmtId="43" fontId="6" fillId="0" borderId="28" xfId="2" applyFont="1" applyBorder="1" applyAlignment="1" applyProtection="1">
      <alignment horizontal="center"/>
      <protection locked="0"/>
    </xf>
    <xf numFmtId="43" fontId="6" fillId="0" borderId="19" xfId="2" applyFont="1" applyBorder="1" applyAlignment="1" applyProtection="1">
      <protection locked="0"/>
    </xf>
    <xf numFmtId="43" fontId="6" fillId="0" borderId="28" xfId="2" applyFont="1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8" fillId="0" borderId="51" xfId="0" applyFont="1" applyBorder="1" applyAlignment="1">
      <alignment horizontal="center"/>
    </xf>
    <xf numFmtId="0" fontId="48" fillId="0" borderId="13" xfId="0" applyFont="1" applyBorder="1" applyAlignment="1">
      <alignment horizontal="center"/>
    </xf>
    <xf numFmtId="0" fontId="48" fillId="0" borderId="52" xfId="0" applyFont="1" applyBorder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52"/>
  <sheetViews>
    <sheetView view="pageBreakPreview" zoomScale="69" zoomScaleNormal="80" zoomScaleSheetLayoutView="69" zoomScalePageLayoutView="70" workbookViewId="0">
      <selection activeCell="J1" sqref="J1"/>
    </sheetView>
  </sheetViews>
  <sheetFormatPr defaultColWidth="9" defaultRowHeight="20.100000000000001" customHeight="1"/>
  <cols>
    <col min="1" max="1" width="27" style="1" customWidth="1"/>
    <col min="2" max="2" width="15.42578125" style="2" customWidth="1"/>
    <col min="3" max="3" width="15.7109375" style="2" customWidth="1"/>
    <col min="4" max="4" width="40.85546875" style="3" customWidth="1"/>
    <col min="5" max="5" width="30" style="3" customWidth="1"/>
    <col min="6" max="6" width="29.7109375" style="3" customWidth="1"/>
    <col min="7" max="7" width="31.28515625" style="4" customWidth="1"/>
    <col min="8" max="8" width="32.42578125" style="4" customWidth="1"/>
    <col min="9" max="255" width="9.140625" style="5" customWidth="1"/>
  </cols>
  <sheetData>
    <row r="1" spans="1:8" ht="51">
      <c r="A1" s="665" t="s">
        <v>819</v>
      </c>
      <c r="B1" s="666"/>
      <c r="C1" s="666"/>
      <c r="D1" s="666"/>
      <c r="E1" s="666"/>
      <c r="F1" s="666"/>
      <c r="G1" s="666"/>
      <c r="H1" s="667"/>
    </row>
    <row r="2" spans="1:8" ht="33.75">
      <c r="A2" s="668" t="s">
        <v>492</v>
      </c>
      <c r="B2" s="669"/>
      <c r="C2" s="669"/>
      <c r="D2" s="669"/>
      <c r="E2" s="669"/>
      <c r="F2" s="669"/>
      <c r="G2" s="669"/>
      <c r="H2" s="670"/>
    </row>
    <row r="3" spans="1:8" ht="24" thickBot="1">
      <c r="A3" s="671" t="s">
        <v>1047</v>
      </c>
      <c r="B3" s="672"/>
      <c r="C3" s="672"/>
      <c r="D3" s="672"/>
      <c r="E3" s="672"/>
      <c r="F3" s="672"/>
      <c r="G3" s="672"/>
      <c r="H3" s="673"/>
    </row>
    <row r="4" spans="1:8" s="6" customFormat="1" ht="36.75" thickBot="1">
      <c r="A4" s="7" t="s">
        <v>462</v>
      </c>
      <c r="B4" s="7" t="s">
        <v>458</v>
      </c>
      <c r="C4" s="7" t="s">
        <v>463</v>
      </c>
      <c r="D4" s="7" t="s">
        <v>459</v>
      </c>
      <c r="E4" s="68" t="s">
        <v>1003</v>
      </c>
      <c r="F4" s="146" t="s">
        <v>1002</v>
      </c>
      <c r="G4" s="147" t="s">
        <v>1001</v>
      </c>
      <c r="H4" s="148" t="s">
        <v>1048</v>
      </c>
    </row>
    <row r="5" spans="1:8" s="6" customFormat="1" ht="18.75" thickBot="1">
      <c r="A5" s="8" t="s">
        <v>666</v>
      </c>
      <c r="B5" s="9"/>
      <c r="C5" s="10">
        <v>31921902</v>
      </c>
      <c r="D5" s="11" t="s">
        <v>322</v>
      </c>
      <c r="E5" s="12">
        <v>25000</v>
      </c>
      <c r="F5" s="62"/>
      <c r="G5" s="12"/>
      <c r="H5" s="13"/>
    </row>
    <row r="6" spans="1:8" s="6" customFormat="1" ht="18.75" thickBot="1">
      <c r="A6" s="14" t="s">
        <v>667</v>
      </c>
      <c r="B6" s="15"/>
      <c r="C6" s="10">
        <v>31921902</v>
      </c>
      <c r="D6" s="16" t="s">
        <v>345</v>
      </c>
      <c r="F6" s="12">
        <v>230000</v>
      </c>
      <c r="H6" s="12">
        <v>4729831.74</v>
      </c>
    </row>
    <row r="7" spans="1:8" s="6" customFormat="1" ht="18.75" thickBot="1">
      <c r="A7" s="14"/>
      <c r="B7" s="15"/>
      <c r="C7" s="10">
        <v>31921902</v>
      </c>
      <c r="D7" s="17" t="s">
        <v>323</v>
      </c>
      <c r="E7" s="12"/>
      <c r="F7" s="12"/>
      <c r="G7" s="12"/>
      <c r="H7" s="12"/>
    </row>
    <row r="8" spans="1:8" s="6" customFormat="1" ht="18.75" thickBot="1">
      <c r="A8" s="14" t="s">
        <v>668</v>
      </c>
      <c r="B8" s="15" t="s">
        <v>664</v>
      </c>
      <c r="C8" s="10">
        <v>31921902</v>
      </c>
      <c r="D8" s="16" t="s">
        <v>324</v>
      </c>
      <c r="E8" s="12">
        <f>Revenue!E315-Revenue!E18</f>
        <v>49777521</v>
      </c>
      <c r="F8" s="12">
        <f>Revenue!F315-Revenue!F18</f>
        <v>236897431</v>
      </c>
      <c r="G8" s="12">
        <f>Revenue!G315-Revenue!G18</f>
        <v>29493831.550000191</v>
      </c>
      <c r="H8" s="12">
        <f>Revenue!H315-Revenue!H18</f>
        <v>201605231</v>
      </c>
    </row>
    <row r="9" spans="1:8" s="6" customFormat="1" ht="18.75" thickBot="1">
      <c r="A9" s="14"/>
      <c r="B9" s="15"/>
      <c r="C9" s="10">
        <v>31921902</v>
      </c>
      <c r="D9" s="17" t="s">
        <v>325</v>
      </c>
      <c r="E9" s="12"/>
      <c r="F9" s="12"/>
      <c r="G9" s="12"/>
      <c r="H9" s="12"/>
    </row>
    <row r="10" spans="1:8" s="6" customFormat="1" ht="18.75" thickBot="1">
      <c r="A10" s="14" t="s">
        <v>669</v>
      </c>
      <c r="B10" s="15" t="s">
        <v>662</v>
      </c>
      <c r="C10" s="10">
        <v>31921902</v>
      </c>
      <c r="D10" s="16" t="s">
        <v>326</v>
      </c>
      <c r="E10" s="12">
        <f>Revenue!E8</f>
        <v>1790527103</v>
      </c>
      <c r="F10" s="12">
        <f>Revenue!F8</f>
        <v>2687300211</v>
      </c>
      <c r="G10" s="12">
        <f>Revenue!G8</f>
        <v>2239416842.5</v>
      </c>
      <c r="H10" s="12">
        <f>Revenue!H8</f>
        <v>5420531607.4700003</v>
      </c>
    </row>
    <row r="11" spans="1:8" s="6" customFormat="1" ht="18.75" thickBot="1">
      <c r="A11" s="14" t="s">
        <v>670</v>
      </c>
      <c r="B11" s="15" t="s">
        <v>663</v>
      </c>
      <c r="C11" s="10">
        <v>31921902</v>
      </c>
      <c r="D11" s="16" t="s">
        <v>327</v>
      </c>
      <c r="E11" s="12">
        <f>Revenue!E11</f>
        <v>821657218</v>
      </c>
      <c r="F11" s="12">
        <f>Revenue!F11</f>
        <v>1897703080</v>
      </c>
      <c r="G11" s="12">
        <f>Revenue!G11</f>
        <v>1581419233.3333333</v>
      </c>
      <c r="H11" s="12">
        <f>Revenue!H11</f>
        <v>2968657668.5599999</v>
      </c>
    </row>
    <row r="12" spans="1:8" s="6" customFormat="1" ht="36.75" thickBot="1">
      <c r="A12" s="14" t="s">
        <v>671</v>
      </c>
      <c r="B12" s="15" t="s">
        <v>677</v>
      </c>
      <c r="C12" s="10">
        <v>31921902</v>
      </c>
      <c r="D12" s="18" t="s">
        <v>5</v>
      </c>
      <c r="E12" s="12">
        <f>Revenue!E9</f>
        <v>681309693</v>
      </c>
      <c r="F12" s="12">
        <f>Revenue!F9</f>
        <v>1197698161</v>
      </c>
      <c r="G12" s="12">
        <f>Revenue!G9</f>
        <v>998081800.83333337</v>
      </c>
      <c r="H12" s="12">
        <f>Revenue!H9</f>
        <v>2287583069.23</v>
      </c>
    </row>
    <row r="13" spans="1:8" s="6" customFormat="1" ht="18.75" thickBot="1">
      <c r="A13" s="14" t="s">
        <v>672</v>
      </c>
      <c r="B13" s="15" t="s">
        <v>678</v>
      </c>
      <c r="C13" s="10">
        <v>31921902</v>
      </c>
      <c r="D13" s="16" t="s">
        <v>328</v>
      </c>
      <c r="E13" s="12">
        <f>Revenue!E13</f>
        <v>0</v>
      </c>
      <c r="F13" s="12">
        <f>Revenue!F13</f>
        <v>288650431</v>
      </c>
      <c r="G13" s="12">
        <f>Revenue!G13</f>
        <v>0</v>
      </c>
      <c r="H13" s="12">
        <f>Revenue!H13</f>
        <v>100000000</v>
      </c>
    </row>
    <row r="14" spans="1:8" s="6" customFormat="1" ht="18.75" thickBot="1">
      <c r="A14" s="19" t="s">
        <v>673</v>
      </c>
      <c r="B14" s="20" t="s">
        <v>677</v>
      </c>
      <c r="C14" s="10">
        <v>31921902</v>
      </c>
      <c r="D14" s="21" t="s">
        <v>423</v>
      </c>
      <c r="E14" s="22">
        <f>Revenue!E16</f>
        <v>0</v>
      </c>
      <c r="F14" s="22">
        <f>Revenue!F16</f>
        <v>0</v>
      </c>
      <c r="G14" s="22">
        <f>Revenue!G16</f>
        <v>0</v>
      </c>
      <c r="H14" s="22">
        <f>Revenue!H16</f>
        <v>200000000</v>
      </c>
    </row>
    <row r="15" spans="1:8" s="6" customFormat="1" ht="18.75" thickBot="1">
      <c r="A15" s="23"/>
      <c r="B15" s="24"/>
      <c r="C15" s="10">
        <v>31921902</v>
      </c>
      <c r="D15" s="25" t="s">
        <v>334</v>
      </c>
      <c r="E15" s="26">
        <f>SUM(E5:E14)</f>
        <v>3343296535</v>
      </c>
      <c r="F15" s="26">
        <f t="shared" ref="F15:H15" si="0">SUM(F5:F14)</f>
        <v>6308479314</v>
      </c>
      <c r="G15" s="26">
        <f t="shared" si="0"/>
        <v>4848411708.2166662</v>
      </c>
      <c r="H15" s="26">
        <f t="shared" si="0"/>
        <v>11183107408</v>
      </c>
    </row>
    <row r="16" spans="1:8" s="6" customFormat="1" ht="18.75" thickBot="1">
      <c r="A16" s="28"/>
      <c r="B16" s="29"/>
      <c r="C16" s="10">
        <v>31921902</v>
      </c>
      <c r="D16" s="30" t="s">
        <v>329</v>
      </c>
      <c r="E16" s="31"/>
      <c r="G16" s="31"/>
    </row>
    <row r="17" spans="1:8" s="6" customFormat="1" ht="18.75" thickBot="1">
      <c r="A17" s="14" t="s">
        <v>674</v>
      </c>
      <c r="B17" s="15" t="s">
        <v>662</v>
      </c>
      <c r="C17" s="10">
        <v>31921902</v>
      </c>
      <c r="D17" s="16" t="s">
        <v>330</v>
      </c>
      <c r="E17" s="551">
        <f>Recurrent!F21</f>
        <v>318783083.92500001</v>
      </c>
      <c r="F17" s="551">
        <f>Recurrent!G21</f>
        <v>620484647</v>
      </c>
      <c r="G17" s="551">
        <f>Recurrent!H21</f>
        <v>1697197375.5866668</v>
      </c>
      <c r="H17" s="551">
        <f>Recurrent!I21</f>
        <v>3500615240.8200006</v>
      </c>
    </row>
    <row r="18" spans="1:8" s="6" customFormat="1" ht="18.75" thickBot="1">
      <c r="A18" s="14" t="s">
        <v>675</v>
      </c>
      <c r="B18" s="15" t="s">
        <v>662</v>
      </c>
      <c r="C18" s="10">
        <v>31921902</v>
      </c>
      <c r="D18" s="16" t="s">
        <v>331</v>
      </c>
      <c r="E18" s="551">
        <f>Recurrent!F22</f>
        <v>453130169.30000001</v>
      </c>
      <c r="F18" s="551">
        <f>Recurrent!G22</f>
        <v>1009793268</v>
      </c>
      <c r="G18" s="551">
        <f>Recurrent!H22</f>
        <v>1030241873</v>
      </c>
      <c r="H18" s="551">
        <f>Recurrent!I22</f>
        <v>1977474965</v>
      </c>
    </row>
    <row r="19" spans="1:8" s="6" customFormat="1" ht="18.75" thickBot="1">
      <c r="A19" s="32" t="s">
        <v>676</v>
      </c>
      <c r="B19" s="33" t="s">
        <v>662</v>
      </c>
      <c r="C19" s="10">
        <v>31921902</v>
      </c>
      <c r="D19" s="34" t="s">
        <v>332</v>
      </c>
      <c r="E19" s="551">
        <f>Capital!F172</f>
        <v>258902093</v>
      </c>
      <c r="F19" s="551">
        <f>Capital!G172</f>
        <v>2417017202</v>
      </c>
      <c r="G19" s="551">
        <f>Capital!H172</f>
        <v>1297099586.74</v>
      </c>
      <c r="H19" s="551">
        <f>Capital!I172</f>
        <v>5705017202</v>
      </c>
    </row>
    <row r="20" spans="1:8" s="6" customFormat="1" ht="18.75" thickBot="1">
      <c r="A20" s="23"/>
      <c r="B20" s="24"/>
      <c r="C20" s="24"/>
      <c r="D20" s="25" t="s">
        <v>333</v>
      </c>
      <c r="E20" s="35">
        <f>E17+E18+E19</f>
        <v>1030815346.225</v>
      </c>
      <c r="F20" s="35">
        <f t="shared" ref="F20:G20" si="1">F17+F18+F19</f>
        <v>4047295117</v>
      </c>
      <c r="G20" s="35">
        <f t="shared" si="1"/>
        <v>4024538835.3266668</v>
      </c>
      <c r="H20" s="35">
        <v>11183107408</v>
      </c>
    </row>
    <row r="21" spans="1:8" s="6" customFormat="1" ht="18.75" thickBot="1">
      <c r="A21" s="686" t="s">
        <v>519</v>
      </c>
      <c r="B21" s="687"/>
      <c r="C21" s="687"/>
      <c r="D21" s="687"/>
      <c r="E21" s="687"/>
      <c r="F21" s="688"/>
      <c r="G21" s="677">
        <f>H15-H20</f>
        <v>0</v>
      </c>
      <c r="H21" s="678"/>
    </row>
    <row r="22" spans="1:8" s="6" customFormat="1" ht="19.5" thickBot="1">
      <c r="A22" s="674" t="s">
        <v>661</v>
      </c>
      <c r="B22" s="675"/>
      <c r="C22" s="675"/>
      <c r="D22" s="675"/>
      <c r="E22" s="675"/>
      <c r="F22" s="675"/>
      <c r="G22" s="675"/>
      <c r="H22" s="676"/>
    </row>
    <row r="23" spans="1:8" s="6" customFormat="1" ht="18.75" thickBot="1">
      <c r="A23" s="680" t="s">
        <v>1008</v>
      </c>
      <c r="B23" s="681"/>
      <c r="C23" s="681"/>
      <c r="D23" s="682"/>
      <c r="E23" s="683" t="s">
        <v>1009</v>
      </c>
      <c r="F23" s="683"/>
      <c r="G23" s="683"/>
      <c r="H23" s="684"/>
    </row>
    <row r="24" spans="1:8" s="6" customFormat="1" ht="18.75" thickBot="1">
      <c r="A24" s="36" t="s">
        <v>163</v>
      </c>
      <c r="B24" s="680" t="s">
        <v>683</v>
      </c>
      <c r="C24" s="681"/>
      <c r="D24" s="682"/>
      <c r="E24" s="37" t="s">
        <v>163</v>
      </c>
      <c r="F24" s="37" t="s">
        <v>1010</v>
      </c>
      <c r="G24" s="38" t="s">
        <v>1011</v>
      </c>
      <c r="H24" s="38" t="s">
        <v>684</v>
      </c>
    </row>
    <row r="25" spans="1:8" s="6" customFormat="1" ht="24" thickBot="1">
      <c r="A25" s="56" t="s">
        <v>164</v>
      </c>
      <c r="B25" s="685">
        <f>H17/H15*100</f>
        <v>31.302706064646969</v>
      </c>
      <c r="C25" s="685"/>
      <c r="D25" s="664">
        <f>H17</f>
        <v>3500615240.8200006</v>
      </c>
      <c r="E25" s="56" t="s">
        <v>164</v>
      </c>
      <c r="F25" s="639">
        <f t="shared" ref="F25:G27" si="2">F17</f>
        <v>620484647</v>
      </c>
      <c r="G25" s="639">
        <f t="shared" si="2"/>
        <v>1697197375.5866668</v>
      </c>
      <c r="H25" s="640"/>
    </row>
    <row r="26" spans="1:8" s="6" customFormat="1" ht="24" thickBot="1">
      <c r="A26" s="56" t="s">
        <v>511</v>
      </c>
      <c r="B26" s="679">
        <f>H18/H15*100</f>
        <v>17.682696703649508</v>
      </c>
      <c r="C26" s="679"/>
      <c r="D26" s="664">
        <f>H18</f>
        <v>1977474965</v>
      </c>
      <c r="E26" s="56" t="s">
        <v>511</v>
      </c>
      <c r="F26" s="639">
        <f t="shared" si="2"/>
        <v>1009793268</v>
      </c>
      <c r="G26" s="639">
        <f t="shared" si="2"/>
        <v>1030241873</v>
      </c>
      <c r="H26" s="640"/>
    </row>
    <row r="27" spans="1:8" s="6" customFormat="1" ht="24" thickBot="1">
      <c r="A27" s="56" t="s">
        <v>517</v>
      </c>
      <c r="B27" s="679">
        <f>H19/H15*100</f>
        <v>51.014597230093962</v>
      </c>
      <c r="C27" s="679"/>
      <c r="D27" s="664">
        <f>H19</f>
        <v>5705017202</v>
      </c>
      <c r="E27" s="56" t="s">
        <v>517</v>
      </c>
      <c r="F27" s="639">
        <f t="shared" si="2"/>
        <v>2417017202</v>
      </c>
      <c r="G27" s="639">
        <f t="shared" si="2"/>
        <v>1297099586.74</v>
      </c>
      <c r="H27" s="640"/>
    </row>
    <row r="28" spans="1:8" s="6" customFormat="1" ht="24" thickBot="1">
      <c r="A28" s="641" t="s">
        <v>300</v>
      </c>
      <c r="B28" s="642"/>
      <c r="C28" s="642">
        <f>B25+B26+B27</f>
        <v>99.99999999839045</v>
      </c>
      <c r="D28" s="664">
        <f>H20</f>
        <v>11183107408</v>
      </c>
      <c r="E28" s="641" t="s">
        <v>300</v>
      </c>
      <c r="F28" s="643">
        <f>F25+F26+F27</f>
        <v>4047295117</v>
      </c>
      <c r="G28" s="643">
        <f>G27+G26+G25</f>
        <v>4024538835.3266668</v>
      </c>
      <c r="H28" s="640"/>
    </row>
    <row r="29" spans="1:8" ht="51">
      <c r="A29" s="665" t="s">
        <v>819</v>
      </c>
      <c r="B29" s="666"/>
      <c r="C29" s="666"/>
      <c r="D29" s="666"/>
      <c r="E29" s="666"/>
      <c r="F29" s="666"/>
      <c r="G29" s="666"/>
      <c r="H29" s="667"/>
    </row>
    <row r="30" spans="1:8" ht="33.75">
      <c r="A30" s="668" t="s">
        <v>492</v>
      </c>
      <c r="B30" s="669"/>
      <c r="C30" s="669"/>
      <c r="D30" s="669"/>
      <c r="E30" s="669"/>
      <c r="F30" s="669"/>
      <c r="G30" s="669"/>
      <c r="H30" s="670"/>
    </row>
    <row r="31" spans="1:8" ht="22.5">
      <c r="A31" s="689" t="s">
        <v>1046</v>
      </c>
      <c r="B31" s="690"/>
      <c r="C31" s="690"/>
      <c r="D31" s="690"/>
      <c r="E31" s="690"/>
      <c r="F31" s="690"/>
      <c r="G31" s="690"/>
      <c r="H31" s="690"/>
    </row>
    <row r="32" spans="1:8" ht="24" thickBot="1">
      <c r="A32" s="671" t="s">
        <v>496</v>
      </c>
      <c r="B32" s="672"/>
      <c r="C32" s="672"/>
      <c r="D32" s="672"/>
      <c r="E32" s="672"/>
      <c r="F32" s="672"/>
      <c r="G32" s="672"/>
      <c r="H32" s="673"/>
    </row>
    <row r="33" spans="1:8" s="6" customFormat="1" ht="36.75" thickBot="1">
      <c r="A33" s="7" t="s">
        <v>462</v>
      </c>
      <c r="B33" s="47" t="s">
        <v>458</v>
      </c>
      <c r="C33" s="47" t="s">
        <v>463</v>
      </c>
      <c r="D33" s="48" t="s">
        <v>335</v>
      </c>
      <c r="E33" s="68" t="s">
        <v>1003</v>
      </c>
      <c r="F33" s="146" t="s">
        <v>1002</v>
      </c>
      <c r="G33" s="147" t="s">
        <v>1001</v>
      </c>
      <c r="H33" s="148" t="s">
        <v>1048</v>
      </c>
    </row>
    <row r="34" spans="1:8" s="6" customFormat="1" ht="18.75" thickBot="1">
      <c r="A34" s="49">
        <v>12010000</v>
      </c>
      <c r="B34" s="50"/>
      <c r="C34" s="10">
        <v>31921902</v>
      </c>
      <c r="D34" s="51" t="s">
        <v>276</v>
      </c>
      <c r="E34" s="12">
        <f>Revenue!E24</f>
        <v>5470000</v>
      </c>
      <c r="F34" s="12">
        <f>Revenue!F24</f>
        <v>10000000</v>
      </c>
      <c r="G34" s="12">
        <f>Revenue!G24</f>
        <v>0</v>
      </c>
      <c r="H34" s="12">
        <f>Revenue!H24</f>
        <v>11000000</v>
      </c>
    </row>
    <row r="35" spans="1:8" s="6" customFormat="1" ht="18.75" thickBot="1">
      <c r="A35" s="52">
        <v>12010200</v>
      </c>
      <c r="B35" s="53"/>
      <c r="C35" s="10">
        <v>31921902</v>
      </c>
      <c r="D35" s="16" t="s">
        <v>277</v>
      </c>
      <c r="E35" s="12">
        <f>Revenue!E30</f>
        <v>0</v>
      </c>
      <c r="F35" s="12">
        <f>Revenue!F30</f>
        <v>0</v>
      </c>
      <c r="G35" s="12">
        <f>Revenue!G30</f>
        <v>0</v>
      </c>
      <c r="H35" s="12">
        <f>Revenue!H30</f>
        <v>0</v>
      </c>
    </row>
    <row r="36" spans="1:8" s="6" customFormat="1" ht="18.75" thickBot="1">
      <c r="A36" s="52">
        <v>12020100</v>
      </c>
      <c r="B36" s="53"/>
      <c r="C36" s="10">
        <v>31921902</v>
      </c>
      <c r="D36" s="16" t="s">
        <v>346</v>
      </c>
      <c r="E36" s="12">
        <f>Revenue!E118</f>
        <v>526000</v>
      </c>
      <c r="F36" s="12">
        <f>Revenue!F118</f>
        <v>4415000</v>
      </c>
      <c r="G36" s="12">
        <f>Revenue!G118</f>
        <v>1544200</v>
      </c>
      <c r="H36" s="12">
        <f>Revenue!H118</f>
        <v>4890000</v>
      </c>
    </row>
    <row r="37" spans="1:8" s="6" customFormat="1" ht="18.75" thickBot="1">
      <c r="A37" s="52" t="s">
        <v>806</v>
      </c>
      <c r="B37" s="53"/>
      <c r="C37" s="10">
        <v>31921902</v>
      </c>
      <c r="D37" s="16" t="s">
        <v>347</v>
      </c>
      <c r="E37" s="12">
        <f>Revenue!E186</f>
        <v>2007776</v>
      </c>
      <c r="F37" s="12">
        <f>Revenue!F186</f>
        <v>137532431</v>
      </c>
      <c r="G37" s="12">
        <f>Revenue!G186</f>
        <v>19749631.550000001</v>
      </c>
      <c r="H37" s="12">
        <f>Revenue!H186</f>
        <v>154015231</v>
      </c>
    </row>
    <row r="38" spans="1:8" s="6" customFormat="1" ht="18.75" thickBot="1">
      <c r="A38" s="52">
        <v>12020500</v>
      </c>
      <c r="B38" s="53"/>
      <c r="C38" s="10">
        <v>31921902</v>
      </c>
      <c r="D38" s="16" t="s">
        <v>348</v>
      </c>
      <c r="E38" s="12">
        <f>Revenue!E195</f>
        <v>0</v>
      </c>
      <c r="F38" s="12">
        <f>Revenue!F195</f>
        <v>200000</v>
      </c>
      <c r="G38" s="12">
        <f>Revenue!G195</f>
        <v>158000</v>
      </c>
      <c r="H38" s="12">
        <f>Revenue!H195</f>
        <v>200000</v>
      </c>
    </row>
    <row r="39" spans="1:8" s="6" customFormat="1" ht="18.75" thickBot="1">
      <c r="A39" s="52">
        <v>12020600</v>
      </c>
      <c r="B39" s="53"/>
      <c r="C39" s="10">
        <v>31921902</v>
      </c>
      <c r="D39" s="16" t="s">
        <v>349</v>
      </c>
      <c r="E39" s="12">
        <f>Revenue!E219</f>
        <v>0</v>
      </c>
      <c r="F39" s="12">
        <f>Revenue!F219</f>
        <v>0</v>
      </c>
      <c r="G39" s="12">
        <f>Revenue!G219</f>
        <v>0</v>
      </c>
      <c r="H39" s="12">
        <f>Revenue!H219</f>
        <v>0</v>
      </c>
    </row>
    <row r="40" spans="1:8" s="6" customFormat="1" ht="18.75" thickBot="1">
      <c r="A40" s="52">
        <v>12020700</v>
      </c>
      <c r="B40" s="53"/>
      <c r="C40" s="10">
        <v>31921902</v>
      </c>
      <c r="D40" s="16" t="s">
        <v>350</v>
      </c>
      <c r="E40" s="12">
        <f>Revenue!E262</f>
        <v>21054545</v>
      </c>
      <c r="F40" s="12">
        <f>Revenue!F262</f>
        <v>44500000</v>
      </c>
      <c r="G40" s="12">
        <f>Revenue!G262</f>
        <v>1630000</v>
      </c>
      <c r="H40" s="12">
        <f>Revenue!H262</f>
        <v>8500000</v>
      </c>
    </row>
    <row r="41" spans="1:8" s="6" customFormat="1" ht="18.75" thickBot="1">
      <c r="A41" s="52" t="s">
        <v>659</v>
      </c>
      <c r="B41" s="53"/>
      <c r="C41" s="10">
        <v>31921902</v>
      </c>
      <c r="D41" s="16" t="s">
        <v>654</v>
      </c>
      <c r="E41" s="12">
        <f>Revenue!E268</f>
        <v>0</v>
      </c>
      <c r="F41" s="12">
        <f>Revenue!F268</f>
        <v>0</v>
      </c>
      <c r="G41" s="12">
        <f>Revenue!G268</f>
        <v>0</v>
      </c>
      <c r="H41" s="12">
        <f>Revenue!H268</f>
        <v>2500000</v>
      </c>
    </row>
    <row r="42" spans="1:8" s="6" customFormat="1" ht="18.75" thickBot="1">
      <c r="A42" s="52">
        <v>12621000</v>
      </c>
      <c r="B42" s="53"/>
      <c r="C42" s="10">
        <v>31921902</v>
      </c>
      <c r="D42" s="16" t="s">
        <v>351</v>
      </c>
      <c r="E42" s="12">
        <f>Revenue!E276</f>
        <v>19000000</v>
      </c>
      <c r="F42" s="12">
        <f>Revenue!F276</f>
        <v>30000000</v>
      </c>
      <c r="G42" s="12">
        <f>Revenue!G276</f>
        <v>1300000</v>
      </c>
      <c r="H42" s="12">
        <f>Revenue!H276</f>
        <v>3000000</v>
      </c>
    </row>
    <row r="43" spans="1:8" s="6" customFormat="1" ht="18.75" thickBot="1">
      <c r="A43" s="52">
        <v>12021100</v>
      </c>
      <c r="B43" s="53"/>
      <c r="C43" s="10">
        <v>31921902</v>
      </c>
      <c r="D43" s="16" t="s">
        <v>345</v>
      </c>
      <c r="E43" s="12">
        <f>Revenue!E286</f>
        <v>1719200</v>
      </c>
      <c r="F43" s="12">
        <f>Revenue!F286</f>
        <v>10150000</v>
      </c>
      <c r="G43" s="12">
        <f>Revenue!G286</f>
        <v>5112000</v>
      </c>
      <c r="H43" s="12">
        <f>Revenue!H286</f>
        <v>17400000</v>
      </c>
    </row>
    <row r="44" spans="1:8" s="6" customFormat="1" ht="18.75" thickBot="1">
      <c r="A44" s="52">
        <v>12021200</v>
      </c>
      <c r="B44" s="53"/>
      <c r="C44" s="10">
        <v>31921902</v>
      </c>
      <c r="D44" s="16" t="s">
        <v>352</v>
      </c>
      <c r="E44" s="12">
        <f>Revenue!E294</f>
        <v>0</v>
      </c>
      <c r="F44" s="12">
        <f>Revenue!F294</f>
        <v>0</v>
      </c>
      <c r="G44" s="12">
        <f>Revenue!G294</f>
        <v>0</v>
      </c>
      <c r="H44" s="12">
        <f>Revenue!H294</f>
        <v>0</v>
      </c>
    </row>
    <row r="45" spans="1:8" s="6" customFormat="1" ht="18.75" thickBot="1">
      <c r="A45" s="52">
        <v>13010100</v>
      </c>
      <c r="B45" s="53"/>
      <c r="C45" s="10">
        <v>31921902</v>
      </c>
      <c r="D45" s="16" t="s">
        <v>155</v>
      </c>
      <c r="E45" s="12">
        <f>Revenue!E300</f>
        <v>0</v>
      </c>
      <c r="F45" s="12">
        <f>Revenue!F300</f>
        <v>100000</v>
      </c>
      <c r="G45" s="12">
        <f>Revenue!G300</f>
        <v>0</v>
      </c>
      <c r="H45" s="12">
        <f>Revenue!H300</f>
        <v>100000</v>
      </c>
    </row>
    <row r="46" spans="1:8" s="6" customFormat="1" ht="18.75" thickBot="1">
      <c r="A46" s="52" t="s">
        <v>657</v>
      </c>
      <c r="B46" s="53"/>
      <c r="C46" s="10">
        <v>31921902</v>
      </c>
      <c r="D46" s="16" t="s">
        <v>655</v>
      </c>
      <c r="E46" s="12">
        <f>Revenue!E309</f>
        <v>0</v>
      </c>
      <c r="F46" s="12">
        <f>Revenue!F309</f>
        <v>0</v>
      </c>
      <c r="G46" s="12">
        <f>Revenue!G309</f>
        <v>0</v>
      </c>
      <c r="H46" s="12">
        <f>Revenue!H309</f>
        <v>0</v>
      </c>
    </row>
    <row r="47" spans="1:8" s="6" customFormat="1" ht="18.75" thickBot="1">
      <c r="A47" s="54" t="s">
        <v>658</v>
      </c>
      <c r="B47" s="55"/>
      <c r="C47" s="10">
        <v>31921902</v>
      </c>
      <c r="D47" s="34" t="s">
        <v>656</v>
      </c>
      <c r="E47" s="22">
        <f>Revenue!E314</f>
        <v>0</v>
      </c>
      <c r="F47" s="22">
        <f>Revenue!F314</f>
        <v>0</v>
      </c>
      <c r="G47" s="22">
        <f>Revenue!G314</f>
        <v>0</v>
      </c>
      <c r="H47" s="22">
        <f>Revenue!H314</f>
        <v>0</v>
      </c>
    </row>
    <row r="48" spans="1:8" s="6" customFormat="1" ht="18.75" thickBot="1">
      <c r="A48" s="56"/>
      <c r="B48" s="36"/>
      <c r="C48" s="10">
        <v>31921902</v>
      </c>
      <c r="D48" s="57" t="s">
        <v>353</v>
      </c>
      <c r="E48" s="26">
        <f>SUM(E34:E47)</f>
        <v>49777521</v>
      </c>
      <c r="F48" s="26">
        <f t="shared" ref="F48:H48" si="3">SUM(F34:F47)</f>
        <v>236897431</v>
      </c>
      <c r="G48" s="26">
        <f t="shared" si="3"/>
        <v>29493831.550000001</v>
      </c>
      <c r="H48" s="26">
        <f t="shared" si="3"/>
        <v>201605231</v>
      </c>
    </row>
    <row r="49" spans="1:8" s="6" customFormat="1" ht="18.75" thickBot="1">
      <c r="A49" s="58">
        <v>11010101</v>
      </c>
      <c r="B49" s="59"/>
      <c r="C49" s="10">
        <v>31921902</v>
      </c>
      <c r="D49" s="60" t="s">
        <v>275</v>
      </c>
      <c r="E49" s="61">
        <f>Revenue!E8+Revenue!E9+Revenue!E11</f>
        <v>3293494014</v>
      </c>
      <c r="F49" s="61">
        <f>Revenue!F8+Revenue!F9+Revenue!F11</f>
        <v>5782701452</v>
      </c>
      <c r="G49" s="61">
        <f>Revenue!G8+Revenue!G9+Revenue!G11</f>
        <v>4818917876.666667</v>
      </c>
      <c r="H49" s="61">
        <f>Revenue!H8+Revenue!H9+Revenue!H11</f>
        <v>10676772345.26</v>
      </c>
    </row>
    <row r="50" spans="1:8" s="6" customFormat="1" ht="18.75" thickBot="1">
      <c r="A50" s="52"/>
      <c r="B50" s="53"/>
      <c r="C50" s="10">
        <v>31921902</v>
      </c>
      <c r="D50" s="62" t="s">
        <v>354</v>
      </c>
      <c r="E50" s="12">
        <f>Revenue!E13</f>
        <v>0</v>
      </c>
      <c r="F50" s="12">
        <f>Revenue!F13</f>
        <v>288650431</v>
      </c>
      <c r="G50" s="12">
        <f>Revenue!G13</f>
        <v>0</v>
      </c>
      <c r="H50" s="12">
        <f>Revenue!H13</f>
        <v>100000000</v>
      </c>
    </row>
    <row r="51" spans="1:8" s="6" customFormat="1" ht="18.75" thickBot="1">
      <c r="A51" s="54"/>
      <c r="B51" s="55"/>
      <c r="C51" s="10">
        <v>31921902</v>
      </c>
      <c r="D51" s="63" t="s">
        <v>455</v>
      </c>
      <c r="E51" s="22">
        <f>Revenue!E16</f>
        <v>0</v>
      </c>
      <c r="F51" s="22">
        <f>Revenue!F16</f>
        <v>0</v>
      </c>
      <c r="G51" s="22">
        <f>Revenue!G16</f>
        <v>0</v>
      </c>
      <c r="H51" s="22">
        <f>Revenue!H16</f>
        <v>200000000</v>
      </c>
    </row>
    <row r="52" spans="1:8" s="6" customFormat="1" ht="18.75" thickBot="1">
      <c r="A52" s="56"/>
      <c r="B52" s="36"/>
      <c r="C52" s="36"/>
      <c r="D52" s="57" t="s">
        <v>355</v>
      </c>
      <c r="E52" s="26">
        <f>E48+E49+E50+E51</f>
        <v>3343271535</v>
      </c>
      <c r="F52" s="26">
        <f t="shared" ref="F52:H52" si="4">F48+F49+F50+F51</f>
        <v>6308249314</v>
      </c>
      <c r="G52" s="26">
        <f t="shared" si="4"/>
        <v>4848411708.2166672</v>
      </c>
      <c r="H52" s="26">
        <f t="shared" si="4"/>
        <v>11178377576.26</v>
      </c>
    </row>
  </sheetData>
  <sheetProtection selectLockedCells="1"/>
  <mergeCells count="16">
    <mergeCell ref="A32:H32"/>
    <mergeCell ref="A22:H22"/>
    <mergeCell ref="G21:H21"/>
    <mergeCell ref="B27:C27"/>
    <mergeCell ref="A23:D23"/>
    <mergeCell ref="B26:C26"/>
    <mergeCell ref="E23:H23"/>
    <mergeCell ref="B25:C25"/>
    <mergeCell ref="B24:D24"/>
    <mergeCell ref="A21:F21"/>
    <mergeCell ref="A31:H31"/>
    <mergeCell ref="A1:H1"/>
    <mergeCell ref="A2:H2"/>
    <mergeCell ref="A3:H3"/>
    <mergeCell ref="A29:H29"/>
    <mergeCell ref="A30:H30"/>
  </mergeCells>
  <pageMargins left="0.23622047244094491" right="0.23622047244094491" top="0.39370078740157483" bottom="0.35433070866141736" header="0.31496062992125984" footer="0.31496062992125984"/>
  <pageSetup paperSize="9" scale="64" orientation="landscape" r:id="rId1"/>
  <headerFooter>
    <oddFooter>&amp;C&amp;"Arial,Bold"&amp;12Page &amp;P of &amp;N&amp;R&amp;"Arial,Bold"&amp;12...........LOCAL GOVERNMENT KANO STATE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R322"/>
  <sheetViews>
    <sheetView view="pageBreakPreview" zoomScale="78" zoomScaleNormal="70" zoomScaleSheetLayoutView="78" workbookViewId="0">
      <selection activeCell="B16" sqref="B16"/>
    </sheetView>
  </sheetViews>
  <sheetFormatPr defaultColWidth="9" defaultRowHeight="18.75"/>
  <cols>
    <col min="1" max="1" width="22.7109375" style="64" customWidth="1"/>
    <col min="2" max="2" width="10.140625" style="64" customWidth="1"/>
    <col min="3" max="3" width="13.5703125" style="64" customWidth="1"/>
    <col min="4" max="4" width="45" style="65" customWidth="1"/>
    <col min="5" max="5" width="29.42578125" style="64" customWidth="1"/>
    <col min="6" max="6" width="27.5703125" style="64" customWidth="1"/>
    <col min="7" max="7" width="27.42578125" style="66" customWidth="1"/>
    <col min="8" max="8" width="28.85546875" style="66" customWidth="1"/>
    <col min="9" max="252" width="9.140625" style="64" customWidth="1"/>
  </cols>
  <sheetData>
    <row r="1" spans="1:8" ht="51">
      <c r="A1" s="665" t="s">
        <v>819</v>
      </c>
      <c r="B1" s="666"/>
      <c r="C1" s="666"/>
      <c r="D1" s="666"/>
      <c r="E1" s="666"/>
      <c r="F1" s="666"/>
      <c r="G1" s="666"/>
      <c r="H1" s="667"/>
    </row>
    <row r="2" spans="1:8" ht="33.75">
      <c r="A2" s="668" t="s">
        <v>492</v>
      </c>
      <c r="B2" s="669"/>
      <c r="C2" s="669"/>
      <c r="D2" s="669"/>
      <c r="E2" s="669"/>
      <c r="F2" s="669"/>
      <c r="G2" s="669"/>
      <c r="H2" s="670"/>
    </row>
    <row r="3" spans="1:8" ht="22.5">
      <c r="A3" s="689" t="s">
        <v>1046</v>
      </c>
      <c r="B3" s="690"/>
      <c r="C3" s="690"/>
      <c r="D3" s="690"/>
      <c r="E3" s="690"/>
      <c r="F3" s="690"/>
      <c r="G3" s="690"/>
      <c r="H3" s="690"/>
    </row>
    <row r="4" spans="1:8" ht="24" thickBot="1">
      <c r="A4" s="691" t="s">
        <v>494</v>
      </c>
      <c r="B4" s="692"/>
      <c r="C4" s="692"/>
      <c r="D4" s="692"/>
      <c r="E4" s="692"/>
      <c r="F4" s="692"/>
      <c r="G4" s="692"/>
      <c r="H4" s="693"/>
    </row>
    <row r="5" spans="1:8" s="67" customFormat="1" ht="36.75" thickBot="1">
      <c r="A5" s="68" t="s">
        <v>457</v>
      </c>
      <c r="B5" s="68" t="s">
        <v>464</v>
      </c>
      <c r="C5" s="68" t="s">
        <v>463</v>
      </c>
      <c r="D5" s="69" t="s">
        <v>1</v>
      </c>
      <c r="E5" s="68" t="s">
        <v>1003</v>
      </c>
      <c r="F5" s="146" t="s">
        <v>1002</v>
      </c>
      <c r="G5" s="147" t="s">
        <v>1001</v>
      </c>
      <c r="H5" s="148" t="s">
        <v>1048</v>
      </c>
    </row>
    <row r="6" spans="1:8" s="67" customFormat="1" thickBot="1">
      <c r="A6" s="70" t="s">
        <v>807</v>
      </c>
      <c r="B6" s="71"/>
      <c r="C6" s="10">
        <v>31921902</v>
      </c>
      <c r="D6" s="72" t="s">
        <v>2</v>
      </c>
      <c r="E6" s="73"/>
      <c r="F6" s="74"/>
      <c r="G6" s="75"/>
      <c r="H6" s="75"/>
    </row>
    <row r="7" spans="1:8" s="67" customFormat="1" ht="36.75" thickBot="1">
      <c r="A7" s="70">
        <v>11000000</v>
      </c>
      <c r="B7" s="71"/>
      <c r="C7" s="10">
        <v>31921902</v>
      </c>
      <c r="D7" s="72" t="s">
        <v>3</v>
      </c>
      <c r="E7" s="75"/>
      <c r="F7" s="76"/>
      <c r="G7" s="77"/>
      <c r="H7" s="77"/>
    </row>
    <row r="8" spans="1:8" s="67" customFormat="1" thickBot="1">
      <c r="A8" s="78">
        <v>11010101</v>
      </c>
      <c r="B8" s="79" t="s">
        <v>662</v>
      </c>
      <c r="C8" s="10">
        <v>31921902</v>
      </c>
      <c r="D8" s="80" t="s">
        <v>4</v>
      </c>
      <c r="E8" s="75">
        <v>1790527103</v>
      </c>
      <c r="F8" s="75">
        <v>2687300211</v>
      </c>
      <c r="G8" s="75">
        <v>2239416842.5</v>
      </c>
      <c r="H8" s="75">
        <v>5420531607.4700003</v>
      </c>
    </row>
    <row r="9" spans="1:8" s="67" customFormat="1" thickBot="1">
      <c r="A9" s="78">
        <v>11010401</v>
      </c>
      <c r="B9" s="79" t="s">
        <v>662</v>
      </c>
      <c r="C9" s="10">
        <v>31921902</v>
      </c>
      <c r="D9" s="80" t="s">
        <v>5</v>
      </c>
      <c r="E9" s="75">
        <v>681309693</v>
      </c>
      <c r="F9" s="75">
        <v>1197698161</v>
      </c>
      <c r="G9" s="75">
        <v>998081800.83333337</v>
      </c>
      <c r="H9" s="75">
        <v>2287583069.23</v>
      </c>
    </row>
    <row r="10" spans="1:8" s="67" customFormat="1" thickBot="1">
      <c r="A10" s="70">
        <v>110102</v>
      </c>
      <c r="B10" s="79" t="s">
        <v>663</v>
      </c>
      <c r="C10" s="10">
        <v>31921902</v>
      </c>
      <c r="D10" s="72" t="s">
        <v>555</v>
      </c>
      <c r="E10" s="75"/>
      <c r="F10" s="75"/>
      <c r="G10" s="75">
        <v>0</v>
      </c>
      <c r="H10" s="75">
        <v>0</v>
      </c>
    </row>
    <row r="11" spans="1:8" s="67" customFormat="1" thickBot="1">
      <c r="A11" s="78">
        <v>11010201</v>
      </c>
      <c r="B11" s="79" t="s">
        <v>663</v>
      </c>
      <c r="C11" s="10">
        <v>31921902</v>
      </c>
      <c r="D11" s="80" t="s">
        <v>302</v>
      </c>
      <c r="E11" s="75">
        <v>821657218</v>
      </c>
      <c r="F11" s="75">
        <v>1897703080</v>
      </c>
      <c r="G11" s="75">
        <v>1581419233.3333333</v>
      </c>
      <c r="H11" s="75">
        <v>2968657668.5599999</v>
      </c>
    </row>
    <row r="12" spans="1:8" s="67" customFormat="1" ht="36.75" thickBot="1">
      <c r="A12" s="70">
        <v>310301</v>
      </c>
      <c r="B12" s="79" t="s">
        <v>663</v>
      </c>
      <c r="C12" s="10">
        <v>31921902</v>
      </c>
      <c r="D12" s="72" t="s">
        <v>556</v>
      </c>
      <c r="E12" s="75"/>
      <c r="F12" s="75"/>
      <c r="G12" s="75"/>
      <c r="H12" s="75"/>
    </row>
    <row r="13" spans="1:8" s="67" customFormat="1" thickBot="1">
      <c r="A13" s="81">
        <v>31030101</v>
      </c>
      <c r="B13" s="79" t="s">
        <v>663</v>
      </c>
      <c r="C13" s="10">
        <v>31921902</v>
      </c>
      <c r="D13" s="80" t="s">
        <v>282</v>
      </c>
      <c r="E13" s="75"/>
      <c r="F13" s="75">
        <v>288650431</v>
      </c>
      <c r="G13" s="75"/>
      <c r="H13" s="75">
        <v>100000000</v>
      </c>
    </row>
    <row r="14" spans="1:8" s="67" customFormat="1" thickBot="1">
      <c r="A14" s="82">
        <v>1402</v>
      </c>
      <c r="B14" s="83"/>
      <c r="C14" s="10">
        <v>31921902</v>
      </c>
      <c r="D14" s="72" t="s">
        <v>557</v>
      </c>
      <c r="E14" s="75"/>
      <c r="F14" s="75"/>
      <c r="G14" s="75"/>
      <c r="H14" s="75"/>
    </row>
    <row r="15" spans="1:8" s="67" customFormat="1" thickBot="1">
      <c r="A15" s="82">
        <v>140202</v>
      </c>
      <c r="B15" s="84"/>
      <c r="C15" s="10">
        <v>31921902</v>
      </c>
      <c r="D15" s="72" t="s">
        <v>557</v>
      </c>
      <c r="E15" s="75"/>
      <c r="F15" s="75"/>
      <c r="G15" s="75"/>
      <c r="H15" s="75"/>
    </row>
    <row r="16" spans="1:8" s="67" customFormat="1" thickBot="1">
      <c r="A16" s="81">
        <v>14020201</v>
      </c>
      <c r="B16" s="85"/>
      <c r="C16" s="10">
        <v>31921902</v>
      </c>
      <c r="D16" s="80" t="s">
        <v>558</v>
      </c>
      <c r="E16" s="75"/>
      <c r="F16" s="75"/>
      <c r="G16" s="75"/>
      <c r="H16" s="75">
        <v>200000000</v>
      </c>
    </row>
    <row r="17" spans="1:8" s="67" customFormat="1" thickBot="1">
      <c r="A17" s="86">
        <v>14020202</v>
      </c>
      <c r="B17" s="87"/>
      <c r="C17" s="10">
        <v>31921902</v>
      </c>
      <c r="D17" s="88" t="s">
        <v>559</v>
      </c>
      <c r="E17" s="89"/>
      <c r="F17" s="89"/>
      <c r="G17" s="89"/>
      <c r="H17" s="89"/>
    </row>
    <row r="18" spans="1:8" s="67" customFormat="1" thickBot="1">
      <c r="A18" s="91"/>
      <c r="B18" s="91"/>
      <c r="C18" s="10">
        <v>31921902</v>
      </c>
      <c r="D18" s="92" t="s">
        <v>560</v>
      </c>
      <c r="E18" s="93">
        <f>SUM(E8:E17)</f>
        <v>3293494014</v>
      </c>
      <c r="F18" s="93">
        <f t="shared" ref="F18:H18" si="0">SUM(F8:F17)</f>
        <v>6071351883</v>
      </c>
      <c r="G18" s="93">
        <f t="shared" si="0"/>
        <v>4818917876.666667</v>
      </c>
      <c r="H18" s="93">
        <f t="shared" si="0"/>
        <v>10976772345.26</v>
      </c>
    </row>
    <row r="19" spans="1:8" s="67" customFormat="1" ht="36.75" thickBot="1">
      <c r="A19" s="94">
        <v>12000000</v>
      </c>
      <c r="B19" s="79" t="s">
        <v>664</v>
      </c>
      <c r="C19" s="10">
        <v>31921902</v>
      </c>
      <c r="D19" s="95" t="s">
        <v>6</v>
      </c>
      <c r="E19" s="96"/>
      <c r="F19" s="96"/>
      <c r="G19" s="96"/>
      <c r="H19" s="96"/>
    </row>
    <row r="20" spans="1:8" s="67" customFormat="1" thickBot="1">
      <c r="A20" s="70">
        <v>12010000</v>
      </c>
      <c r="B20" s="71"/>
      <c r="C20" s="10">
        <v>31921902</v>
      </c>
      <c r="D20" s="72" t="s">
        <v>7</v>
      </c>
      <c r="E20" s="75"/>
      <c r="F20" s="75"/>
      <c r="G20" s="75"/>
      <c r="H20" s="75"/>
    </row>
    <row r="21" spans="1:8" s="67" customFormat="1" thickBot="1">
      <c r="A21" s="78">
        <v>12010103</v>
      </c>
      <c r="B21" s="79" t="s">
        <v>664</v>
      </c>
      <c r="C21" s="10">
        <v>31921902</v>
      </c>
      <c r="D21" s="80" t="s">
        <v>278</v>
      </c>
      <c r="E21" s="75">
        <v>5470000</v>
      </c>
      <c r="F21" s="75">
        <v>7500000</v>
      </c>
      <c r="G21" s="75"/>
      <c r="H21" s="75">
        <v>8000000</v>
      </c>
    </row>
    <row r="22" spans="1:8" s="67" customFormat="1" thickBot="1">
      <c r="A22" s="78">
        <v>12010104</v>
      </c>
      <c r="B22" s="79" t="s">
        <v>664</v>
      </c>
      <c r="C22" s="10">
        <v>31921902</v>
      </c>
      <c r="D22" s="80" t="s">
        <v>279</v>
      </c>
      <c r="E22" s="75"/>
      <c r="F22" s="75">
        <v>2500000</v>
      </c>
      <c r="G22" s="75"/>
      <c r="H22" s="75">
        <v>3000000</v>
      </c>
    </row>
    <row r="23" spans="1:8" s="67" customFormat="1" thickBot="1">
      <c r="A23" s="97">
        <v>12010105</v>
      </c>
      <c r="B23" s="79" t="s">
        <v>664</v>
      </c>
      <c r="C23" s="10">
        <v>31921902</v>
      </c>
      <c r="D23" s="88" t="s">
        <v>280</v>
      </c>
      <c r="E23" s="89"/>
      <c r="F23" s="89"/>
      <c r="G23" s="89"/>
      <c r="H23" s="89"/>
    </row>
    <row r="24" spans="1:8" s="67" customFormat="1" thickBot="1">
      <c r="A24" s="98"/>
      <c r="B24" s="98"/>
      <c r="C24" s="10">
        <v>31921902</v>
      </c>
      <c r="D24" s="69" t="s">
        <v>560</v>
      </c>
      <c r="E24" s="99">
        <f>SUM(E21:E23)</f>
        <v>5470000</v>
      </c>
      <c r="F24" s="99">
        <f t="shared" ref="F24:H24" si="1">SUM(F21:F23)</f>
        <v>10000000</v>
      </c>
      <c r="G24" s="99">
        <f t="shared" si="1"/>
        <v>0</v>
      </c>
      <c r="H24" s="99">
        <f t="shared" si="1"/>
        <v>11000000</v>
      </c>
    </row>
    <row r="25" spans="1:8" s="67" customFormat="1" ht="36.75" thickBot="1">
      <c r="A25" s="101">
        <v>12010200</v>
      </c>
      <c r="B25" s="102"/>
      <c r="C25" s="10">
        <v>31921902</v>
      </c>
      <c r="D25" s="103" t="s">
        <v>8</v>
      </c>
      <c r="E25" s="96"/>
      <c r="F25" s="96"/>
      <c r="G25" s="96"/>
      <c r="H25" s="96"/>
    </row>
    <row r="26" spans="1:8" s="67" customFormat="1" ht="36.75" thickBot="1">
      <c r="A26" s="78">
        <v>12000201</v>
      </c>
      <c r="B26" s="79" t="s">
        <v>664</v>
      </c>
      <c r="C26" s="10">
        <v>31921902</v>
      </c>
      <c r="D26" s="104" t="s">
        <v>9</v>
      </c>
      <c r="E26" s="75"/>
      <c r="F26" s="75"/>
      <c r="G26" s="75"/>
      <c r="H26" s="75"/>
    </row>
    <row r="27" spans="1:8" s="67" customFormat="1" thickBot="1">
      <c r="A27" s="70">
        <v>12010500</v>
      </c>
      <c r="B27" s="71"/>
      <c r="C27" s="10">
        <v>31921902</v>
      </c>
      <c r="D27" s="72" t="s">
        <v>10</v>
      </c>
      <c r="E27" s="75"/>
      <c r="F27" s="75"/>
      <c r="G27" s="75"/>
      <c r="H27" s="75"/>
    </row>
    <row r="28" spans="1:8" s="67" customFormat="1" thickBot="1">
      <c r="A28" s="78">
        <v>12010501</v>
      </c>
      <c r="B28" s="105"/>
      <c r="C28" s="10">
        <v>31921902</v>
      </c>
      <c r="D28" s="80" t="s">
        <v>11</v>
      </c>
      <c r="E28" s="75"/>
      <c r="F28" s="75"/>
      <c r="G28" s="75"/>
      <c r="H28" s="75"/>
    </row>
    <row r="29" spans="1:8" s="67" customFormat="1" thickBot="1">
      <c r="A29" s="97">
        <v>12010502</v>
      </c>
      <c r="B29" s="106"/>
      <c r="C29" s="10">
        <v>31921902</v>
      </c>
      <c r="D29" s="88" t="s">
        <v>12</v>
      </c>
      <c r="E29" s="89"/>
      <c r="F29" s="89"/>
      <c r="G29" s="89"/>
      <c r="H29" s="89"/>
    </row>
    <row r="30" spans="1:8" s="67" customFormat="1" thickBot="1">
      <c r="A30" s="98"/>
      <c r="B30" s="98"/>
      <c r="C30" s="10">
        <v>31921902</v>
      </c>
      <c r="D30" s="69" t="s">
        <v>560</v>
      </c>
      <c r="E30" s="93">
        <f>SUM(E26:E29)</f>
        <v>0</v>
      </c>
      <c r="F30" s="93">
        <f t="shared" ref="F30:H30" si="2">SUM(F26:F29)</f>
        <v>0</v>
      </c>
      <c r="G30" s="93">
        <f t="shared" si="2"/>
        <v>0</v>
      </c>
      <c r="H30" s="93">
        <f t="shared" si="2"/>
        <v>0</v>
      </c>
    </row>
    <row r="31" spans="1:8" s="67" customFormat="1" thickBot="1">
      <c r="A31" s="101">
        <v>12020000</v>
      </c>
      <c r="B31" s="102"/>
      <c r="C31" s="10">
        <v>31921902</v>
      </c>
      <c r="D31" s="103" t="s">
        <v>13</v>
      </c>
      <c r="E31" s="96"/>
      <c r="F31" s="96"/>
      <c r="G31" s="96"/>
      <c r="H31" s="96"/>
    </row>
    <row r="32" spans="1:8" s="67" customFormat="1" thickBot="1">
      <c r="A32" s="70">
        <v>12020100</v>
      </c>
      <c r="B32" s="71"/>
      <c r="C32" s="10">
        <v>31921902</v>
      </c>
      <c r="D32" s="72" t="s">
        <v>14</v>
      </c>
      <c r="E32" s="75"/>
      <c r="F32" s="75"/>
      <c r="G32" s="75"/>
      <c r="H32" s="75"/>
    </row>
    <row r="33" spans="1:8" s="67" customFormat="1" thickBot="1">
      <c r="A33" s="78">
        <v>12020102</v>
      </c>
      <c r="B33" s="105"/>
      <c r="C33" s="10">
        <v>31921902</v>
      </c>
      <c r="D33" s="107" t="s">
        <v>561</v>
      </c>
      <c r="E33" s="75"/>
      <c r="F33" s="75">
        <v>120000</v>
      </c>
      <c r="G33" s="75">
        <v>30000</v>
      </c>
      <c r="H33" s="75">
        <v>120000</v>
      </c>
    </row>
    <row r="34" spans="1:8" s="67" customFormat="1" thickBot="1">
      <c r="A34" s="78">
        <v>12020105</v>
      </c>
      <c r="B34" s="79" t="s">
        <v>664</v>
      </c>
      <c r="C34" s="10">
        <v>31921902</v>
      </c>
      <c r="D34" s="107" t="s">
        <v>562</v>
      </c>
      <c r="E34" s="75"/>
      <c r="F34" s="75"/>
      <c r="G34" s="75"/>
      <c r="H34" s="75"/>
    </row>
    <row r="35" spans="1:8" s="67" customFormat="1" thickBot="1">
      <c r="A35" s="78">
        <v>12020107</v>
      </c>
      <c r="B35" s="105"/>
      <c r="C35" s="10">
        <v>31921902</v>
      </c>
      <c r="D35" s="107" t="s">
        <v>563</v>
      </c>
      <c r="E35" s="75"/>
      <c r="F35" s="75"/>
      <c r="G35" s="75"/>
      <c r="H35" s="75"/>
    </row>
    <row r="36" spans="1:8" s="67" customFormat="1" ht="21" customHeight="1" thickBot="1">
      <c r="A36" s="108">
        <v>12020109</v>
      </c>
      <c r="B36" s="109"/>
      <c r="C36" s="10">
        <v>31921902</v>
      </c>
      <c r="D36" s="80" t="s">
        <v>564</v>
      </c>
      <c r="E36" s="75"/>
      <c r="F36" s="75">
        <v>500000</v>
      </c>
      <c r="G36" s="75">
        <v>230000</v>
      </c>
      <c r="H36" s="75">
        <v>600000</v>
      </c>
    </row>
    <row r="37" spans="1:8" s="67" customFormat="1" thickBot="1">
      <c r="A37" s="108">
        <v>12020111</v>
      </c>
      <c r="B37" s="79" t="s">
        <v>664</v>
      </c>
      <c r="C37" s="10">
        <v>31921902</v>
      </c>
      <c r="D37" s="107" t="s">
        <v>565</v>
      </c>
      <c r="E37" s="75">
        <v>15000</v>
      </c>
      <c r="F37" s="75">
        <v>500000</v>
      </c>
      <c r="G37" s="75">
        <v>20000</v>
      </c>
      <c r="H37" s="75">
        <v>500000</v>
      </c>
    </row>
    <row r="38" spans="1:8" s="67" customFormat="1" thickBot="1">
      <c r="A38" s="108">
        <v>12020112</v>
      </c>
      <c r="B38" s="109"/>
      <c r="C38" s="10">
        <v>31921902</v>
      </c>
      <c r="D38" s="107" t="s">
        <v>566</v>
      </c>
      <c r="E38" s="75"/>
      <c r="F38" s="75"/>
      <c r="G38" s="75"/>
      <c r="H38" s="75"/>
    </row>
    <row r="39" spans="1:8" s="67" customFormat="1" thickBot="1">
      <c r="A39" s="78">
        <v>12020113</v>
      </c>
      <c r="B39" s="105"/>
      <c r="C39" s="10">
        <v>31921902</v>
      </c>
      <c r="D39" s="107" t="s">
        <v>567</v>
      </c>
      <c r="E39" s="75"/>
      <c r="F39" s="75"/>
      <c r="G39" s="75"/>
      <c r="H39" s="75"/>
    </row>
    <row r="40" spans="1:8" s="67" customFormat="1" thickBot="1">
      <c r="A40" s="108">
        <v>12020114</v>
      </c>
      <c r="B40" s="79" t="s">
        <v>664</v>
      </c>
      <c r="C40" s="10">
        <v>31921902</v>
      </c>
      <c r="D40" s="107" t="s">
        <v>568</v>
      </c>
      <c r="E40" s="75">
        <v>30000</v>
      </c>
      <c r="F40" s="75">
        <v>150000</v>
      </c>
      <c r="G40" s="75">
        <v>36000</v>
      </c>
      <c r="H40" s="75">
        <v>150000</v>
      </c>
    </row>
    <row r="41" spans="1:8" s="67" customFormat="1" thickBot="1">
      <c r="A41" s="108">
        <v>12020115</v>
      </c>
      <c r="B41" s="109"/>
      <c r="C41" s="10">
        <v>31921902</v>
      </c>
      <c r="D41" s="107" t="s">
        <v>569</v>
      </c>
      <c r="E41" s="75"/>
      <c r="F41" s="75"/>
      <c r="G41" s="75"/>
      <c r="H41" s="75"/>
    </row>
    <row r="42" spans="1:8" s="67" customFormat="1" thickBot="1">
      <c r="A42" s="78">
        <v>12020116</v>
      </c>
      <c r="B42" s="79" t="s">
        <v>664</v>
      </c>
      <c r="C42" s="10">
        <v>31921902</v>
      </c>
      <c r="D42" s="107" t="s">
        <v>570</v>
      </c>
      <c r="E42" s="75">
        <v>231000</v>
      </c>
      <c r="F42" s="75">
        <v>500000</v>
      </c>
      <c r="G42" s="75">
        <v>254000</v>
      </c>
      <c r="H42" s="75">
        <v>500000</v>
      </c>
    </row>
    <row r="43" spans="1:8" s="67" customFormat="1" thickBot="1">
      <c r="A43" s="78">
        <v>12020117</v>
      </c>
      <c r="B43" s="79" t="s">
        <v>664</v>
      </c>
      <c r="C43" s="10">
        <v>31921902</v>
      </c>
      <c r="D43" s="107" t="s">
        <v>571</v>
      </c>
      <c r="E43" s="75"/>
      <c r="F43" s="75"/>
      <c r="G43" s="75"/>
      <c r="H43" s="75"/>
    </row>
    <row r="44" spans="1:8" s="67" customFormat="1" thickBot="1">
      <c r="A44" s="78">
        <v>12020118</v>
      </c>
      <c r="B44" s="79" t="s">
        <v>664</v>
      </c>
      <c r="C44" s="10">
        <v>31921902</v>
      </c>
      <c r="D44" s="107" t="s">
        <v>572</v>
      </c>
      <c r="E44" s="75"/>
      <c r="F44" s="75"/>
      <c r="G44" s="75"/>
      <c r="H44" s="75"/>
    </row>
    <row r="45" spans="1:8" s="67" customFormat="1" thickBot="1">
      <c r="A45" s="78">
        <v>12020119</v>
      </c>
      <c r="B45" s="105"/>
      <c r="C45" s="10">
        <v>31921902</v>
      </c>
      <c r="D45" s="107" t="s">
        <v>573</v>
      </c>
      <c r="E45" s="75"/>
      <c r="F45" s="75"/>
      <c r="G45" s="75"/>
      <c r="H45" s="75"/>
    </row>
    <row r="46" spans="1:8" s="67" customFormat="1" thickBot="1">
      <c r="A46" s="78">
        <v>12020120</v>
      </c>
      <c r="B46" s="79" t="s">
        <v>664</v>
      </c>
      <c r="C46" s="10">
        <v>31921902</v>
      </c>
      <c r="D46" s="107" t="s">
        <v>285</v>
      </c>
      <c r="E46" s="75"/>
      <c r="F46" s="75">
        <v>100000</v>
      </c>
      <c r="G46" s="75">
        <v>30000</v>
      </c>
      <c r="H46" s="75">
        <v>100000</v>
      </c>
    </row>
    <row r="47" spans="1:8" s="67" customFormat="1" thickBot="1">
      <c r="A47" s="78">
        <v>12020121</v>
      </c>
      <c r="B47" s="105"/>
      <c r="C47" s="10">
        <v>31921902</v>
      </c>
      <c r="D47" s="107" t="s">
        <v>574</v>
      </c>
      <c r="E47" s="75"/>
      <c r="F47" s="75"/>
      <c r="G47" s="75"/>
      <c r="H47" s="75"/>
    </row>
    <row r="48" spans="1:8" s="67" customFormat="1" thickBot="1">
      <c r="A48" s="110">
        <v>12020122</v>
      </c>
      <c r="B48" s="111"/>
      <c r="C48" s="10">
        <v>31921902</v>
      </c>
      <c r="D48" s="112" t="s">
        <v>575</v>
      </c>
      <c r="E48" s="75"/>
      <c r="F48" s="75"/>
      <c r="G48" s="75"/>
      <c r="H48" s="75"/>
    </row>
    <row r="49" spans="1:8" s="67" customFormat="1" thickBot="1">
      <c r="A49" s="110">
        <v>12020123</v>
      </c>
      <c r="B49" s="111"/>
      <c r="C49" s="10">
        <v>31921902</v>
      </c>
      <c r="D49" s="112" t="s">
        <v>576</v>
      </c>
      <c r="E49" s="75"/>
      <c r="F49" s="75"/>
      <c r="G49" s="75"/>
      <c r="H49" s="75"/>
    </row>
    <row r="50" spans="1:8" s="67" customFormat="1" thickBot="1">
      <c r="A50" s="110">
        <v>12020124</v>
      </c>
      <c r="B50" s="111"/>
      <c r="C50" s="10">
        <v>31921902</v>
      </c>
      <c r="D50" s="112" t="s">
        <v>577</v>
      </c>
      <c r="E50" s="75"/>
      <c r="F50" s="75"/>
      <c r="G50" s="75"/>
      <c r="H50" s="75"/>
    </row>
    <row r="51" spans="1:8" s="67" customFormat="1" thickBot="1">
      <c r="A51" s="110">
        <v>12020125</v>
      </c>
      <c r="B51" s="111"/>
      <c r="C51" s="10">
        <v>31921902</v>
      </c>
      <c r="D51" s="112" t="s">
        <v>578</v>
      </c>
      <c r="E51" s="75">
        <v>20000</v>
      </c>
      <c r="F51" s="75">
        <v>1000000</v>
      </c>
      <c r="G51" s="75">
        <v>36000</v>
      </c>
      <c r="H51" s="75">
        <v>500000</v>
      </c>
    </row>
    <row r="52" spans="1:8" s="67" customFormat="1" thickBot="1">
      <c r="A52" s="110">
        <v>12020126</v>
      </c>
      <c r="B52" s="111"/>
      <c r="C52" s="10">
        <v>31921902</v>
      </c>
      <c r="D52" s="112" t="s">
        <v>579</v>
      </c>
      <c r="E52" s="75"/>
      <c r="F52" s="75"/>
      <c r="G52" s="75"/>
      <c r="H52" s="75"/>
    </row>
    <row r="53" spans="1:8" s="67" customFormat="1" thickBot="1">
      <c r="A53" s="110">
        <v>12020128</v>
      </c>
      <c r="B53" s="111"/>
      <c r="C53" s="10">
        <v>31921902</v>
      </c>
      <c r="D53" s="112" t="s">
        <v>580</v>
      </c>
      <c r="E53" s="75"/>
      <c r="F53" s="75"/>
      <c r="G53" s="75"/>
      <c r="H53" s="75"/>
    </row>
    <row r="54" spans="1:8" s="67" customFormat="1" thickBot="1">
      <c r="A54" s="110">
        <v>12020130</v>
      </c>
      <c r="B54" s="79" t="s">
        <v>664</v>
      </c>
      <c r="C54" s="10">
        <v>31921902</v>
      </c>
      <c r="D54" s="112" t="s">
        <v>581</v>
      </c>
      <c r="E54" s="75"/>
      <c r="F54" s="75"/>
      <c r="G54" s="75"/>
      <c r="H54" s="75"/>
    </row>
    <row r="55" spans="1:8" s="67" customFormat="1" thickBot="1">
      <c r="A55" s="110">
        <v>12020131</v>
      </c>
      <c r="B55" s="111"/>
      <c r="C55" s="10">
        <v>31921902</v>
      </c>
      <c r="D55" s="112" t="s">
        <v>284</v>
      </c>
      <c r="E55" s="75"/>
      <c r="F55" s="75"/>
      <c r="G55" s="75"/>
      <c r="H55" s="75"/>
    </row>
    <row r="56" spans="1:8" s="67" customFormat="1" thickBot="1">
      <c r="A56" s="110">
        <v>12020137</v>
      </c>
      <c r="B56" s="79" t="s">
        <v>664</v>
      </c>
      <c r="C56" s="10">
        <v>31921902</v>
      </c>
      <c r="D56" s="112" t="s">
        <v>582</v>
      </c>
      <c r="E56" s="75"/>
      <c r="F56" s="75"/>
      <c r="G56" s="75"/>
      <c r="H56" s="75"/>
    </row>
    <row r="57" spans="1:8" s="67" customFormat="1" thickBot="1">
      <c r="A57" s="78">
        <v>12020138</v>
      </c>
      <c r="B57" s="79" t="s">
        <v>664</v>
      </c>
      <c r="C57" s="10">
        <v>31921902</v>
      </c>
      <c r="D57" s="107" t="s">
        <v>583</v>
      </c>
      <c r="E57" s="75">
        <v>100000</v>
      </c>
      <c r="F57" s="75">
        <v>200000</v>
      </c>
      <c r="G57" s="75">
        <v>150000</v>
      </c>
      <c r="H57" s="75">
        <v>300000</v>
      </c>
    </row>
    <row r="58" spans="1:8" s="67" customFormat="1" thickBot="1">
      <c r="A58" s="78">
        <v>12020139</v>
      </c>
      <c r="B58" s="105"/>
      <c r="C58" s="10">
        <v>31921902</v>
      </c>
      <c r="D58" s="107" t="s">
        <v>584</v>
      </c>
      <c r="E58" s="75"/>
      <c r="F58" s="75"/>
      <c r="G58" s="75"/>
      <c r="H58" s="75">
        <v>250000</v>
      </c>
    </row>
    <row r="59" spans="1:8" s="67" customFormat="1" thickBot="1">
      <c r="A59" s="78">
        <v>12020140</v>
      </c>
      <c r="B59" s="105"/>
      <c r="C59" s="10">
        <v>31921902</v>
      </c>
      <c r="D59" s="107" t="s">
        <v>585</v>
      </c>
      <c r="E59" s="75"/>
      <c r="F59" s="75"/>
      <c r="G59" s="75"/>
      <c r="H59" s="75"/>
    </row>
    <row r="60" spans="1:8" s="67" customFormat="1" thickBot="1">
      <c r="A60" s="78">
        <v>12020141</v>
      </c>
      <c r="B60" s="105"/>
      <c r="C60" s="10">
        <v>31921902</v>
      </c>
      <c r="D60" s="107" t="s">
        <v>586</v>
      </c>
      <c r="E60" s="75"/>
      <c r="F60" s="75"/>
      <c r="G60" s="75"/>
      <c r="H60" s="75"/>
    </row>
    <row r="61" spans="1:8" s="67" customFormat="1" thickBot="1">
      <c r="A61" s="78">
        <v>12020142</v>
      </c>
      <c r="B61" s="79" t="s">
        <v>664</v>
      </c>
      <c r="C61" s="10">
        <v>31921902</v>
      </c>
      <c r="D61" s="107" t="s">
        <v>587</v>
      </c>
      <c r="E61" s="75"/>
      <c r="F61" s="75"/>
      <c r="G61" s="75"/>
      <c r="H61" s="75">
        <v>50000</v>
      </c>
    </row>
    <row r="62" spans="1:8" s="67" customFormat="1" thickBot="1">
      <c r="A62" s="78">
        <v>12020143</v>
      </c>
      <c r="B62" s="79" t="s">
        <v>664</v>
      </c>
      <c r="C62" s="10">
        <v>31921902</v>
      </c>
      <c r="D62" s="107" t="s">
        <v>588</v>
      </c>
      <c r="E62" s="75"/>
      <c r="F62" s="75"/>
      <c r="G62" s="75"/>
      <c r="H62" s="75"/>
    </row>
    <row r="63" spans="1:8" s="67" customFormat="1" thickBot="1">
      <c r="A63" s="78">
        <v>12020144</v>
      </c>
      <c r="B63" s="79" t="s">
        <v>664</v>
      </c>
      <c r="C63" s="10">
        <v>31921902</v>
      </c>
      <c r="D63" s="107" t="s">
        <v>589</v>
      </c>
      <c r="E63" s="75"/>
      <c r="F63" s="75"/>
      <c r="G63" s="75"/>
      <c r="H63" s="75"/>
    </row>
    <row r="64" spans="1:8" s="67" customFormat="1" thickBot="1">
      <c r="A64" s="78">
        <v>12020145</v>
      </c>
      <c r="B64" s="79" t="s">
        <v>664</v>
      </c>
      <c r="C64" s="10">
        <v>31921902</v>
      </c>
      <c r="D64" s="107" t="s">
        <v>295</v>
      </c>
      <c r="E64" s="75"/>
      <c r="F64" s="75"/>
      <c r="G64" s="75"/>
      <c r="H64" s="75">
        <v>100000</v>
      </c>
    </row>
    <row r="65" spans="1:8" s="67" customFormat="1" thickBot="1">
      <c r="A65" s="78">
        <v>12020146</v>
      </c>
      <c r="B65" s="105"/>
      <c r="C65" s="10">
        <v>31921902</v>
      </c>
      <c r="D65" s="107" t="s">
        <v>590</v>
      </c>
      <c r="E65" s="75"/>
      <c r="F65" s="75"/>
      <c r="G65" s="75"/>
      <c r="H65" s="75"/>
    </row>
    <row r="66" spans="1:8" s="67" customFormat="1" thickBot="1">
      <c r="A66" s="78">
        <v>12020147</v>
      </c>
      <c r="B66" s="105"/>
      <c r="C66" s="10">
        <v>31921902</v>
      </c>
      <c r="D66" s="107" t="s">
        <v>591</v>
      </c>
      <c r="E66" s="75"/>
      <c r="F66" s="75"/>
      <c r="G66" s="75"/>
      <c r="H66" s="75"/>
    </row>
    <row r="67" spans="1:8" s="67" customFormat="1" thickBot="1">
      <c r="A67" s="78">
        <v>12020148</v>
      </c>
      <c r="B67" s="105"/>
      <c r="C67" s="10">
        <v>31921902</v>
      </c>
      <c r="D67" s="107" t="s">
        <v>592</v>
      </c>
      <c r="E67" s="75"/>
      <c r="F67" s="75"/>
      <c r="G67" s="75"/>
      <c r="H67" s="75"/>
    </row>
    <row r="68" spans="1:8" s="67" customFormat="1" thickBot="1">
      <c r="A68" s="78">
        <v>12020149</v>
      </c>
      <c r="B68" s="79" t="s">
        <v>664</v>
      </c>
      <c r="C68" s="10">
        <v>31921902</v>
      </c>
      <c r="D68" s="107" t="s">
        <v>593</v>
      </c>
      <c r="E68" s="75"/>
      <c r="F68" s="75"/>
      <c r="G68" s="75"/>
      <c r="H68" s="75"/>
    </row>
    <row r="69" spans="1:8" s="67" customFormat="1" thickBot="1">
      <c r="A69" s="78">
        <v>12020150</v>
      </c>
      <c r="B69" s="79" t="s">
        <v>664</v>
      </c>
      <c r="C69" s="10">
        <v>31921902</v>
      </c>
      <c r="D69" s="107" t="s">
        <v>1012</v>
      </c>
      <c r="E69" s="75"/>
      <c r="F69" s="75"/>
      <c r="G69" s="75"/>
      <c r="H69" s="75">
        <v>70000</v>
      </c>
    </row>
    <row r="70" spans="1:8" s="67" customFormat="1" thickBot="1">
      <c r="A70" s="78">
        <v>12020151</v>
      </c>
      <c r="B70" s="79" t="s">
        <v>664</v>
      </c>
      <c r="C70" s="10">
        <v>31921902</v>
      </c>
      <c r="D70" s="107" t="s">
        <v>595</v>
      </c>
      <c r="E70" s="75"/>
      <c r="F70" s="75"/>
      <c r="G70" s="75"/>
      <c r="H70" s="75"/>
    </row>
    <row r="71" spans="1:8" s="67" customFormat="1" thickBot="1">
      <c r="A71" s="78">
        <v>12020152</v>
      </c>
      <c r="B71" s="79" t="s">
        <v>664</v>
      </c>
      <c r="C71" s="10">
        <v>31921902</v>
      </c>
      <c r="D71" s="107" t="s">
        <v>596</v>
      </c>
      <c r="E71" s="75"/>
      <c r="F71" s="75">
        <v>50000</v>
      </c>
      <c r="G71" s="75">
        <v>35000</v>
      </c>
      <c r="H71" s="75">
        <v>50000</v>
      </c>
    </row>
    <row r="72" spans="1:8" s="67" customFormat="1" thickBot="1">
      <c r="A72" s="78">
        <v>12020154</v>
      </c>
      <c r="B72" s="79" t="s">
        <v>664</v>
      </c>
      <c r="C72" s="10">
        <v>31921902</v>
      </c>
      <c r="D72" s="107" t="s">
        <v>597</v>
      </c>
      <c r="E72" s="75"/>
      <c r="F72" s="75"/>
      <c r="G72" s="75"/>
      <c r="H72" s="75"/>
    </row>
    <row r="73" spans="1:8" s="67" customFormat="1" thickBot="1">
      <c r="A73" s="78">
        <v>12020155</v>
      </c>
      <c r="B73" s="79" t="s">
        <v>664</v>
      </c>
      <c r="C73" s="10">
        <v>31921902</v>
      </c>
      <c r="D73" s="107" t="s">
        <v>294</v>
      </c>
      <c r="E73" s="75"/>
      <c r="F73" s="75"/>
      <c r="G73" s="75"/>
      <c r="H73" s="75"/>
    </row>
    <row r="74" spans="1:8" s="67" customFormat="1" thickBot="1">
      <c r="A74" s="78">
        <v>12020156</v>
      </c>
      <c r="B74" s="79" t="s">
        <v>664</v>
      </c>
      <c r="C74" s="10">
        <v>31921902</v>
      </c>
      <c r="D74" s="107" t="s">
        <v>287</v>
      </c>
      <c r="E74" s="75"/>
      <c r="F74" s="75"/>
      <c r="G74" s="75"/>
      <c r="H74" s="75"/>
    </row>
    <row r="75" spans="1:8" s="67" customFormat="1" thickBot="1">
      <c r="A75" s="78">
        <v>12020157</v>
      </c>
      <c r="B75" s="79" t="s">
        <v>664</v>
      </c>
      <c r="C75" s="10">
        <v>31921902</v>
      </c>
      <c r="D75" s="107" t="s">
        <v>290</v>
      </c>
      <c r="E75" s="75"/>
      <c r="F75" s="75"/>
      <c r="G75" s="75"/>
      <c r="H75" s="75"/>
    </row>
    <row r="76" spans="1:8" s="67" customFormat="1" thickBot="1">
      <c r="A76" s="113">
        <v>12020158</v>
      </c>
      <c r="B76" s="114"/>
      <c r="C76" s="10">
        <v>31921902</v>
      </c>
      <c r="D76" s="107" t="s">
        <v>283</v>
      </c>
      <c r="E76" s="75"/>
      <c r="F76" s="75"/>
      <c r="G76" s="75"/>
      <c r="H76" s="75"/>
    </row>
    <row r="77" spans="1:8" s="67" customFormat="1" ht="36.75" thickBot="1">
      <c r="A77" s="78">
        <v>12020159</v>
      </c>
      <c r="B77" s="79" t="s">
        <v>664</v>
      </c>
      <c r="C77" s="10">
        <v>31921902</v>
      </c>
      <c r="D77" s="107" t="s">
        <v>598</v>
      </c>
      <c r="E77" s="75"/>
      <c r="F77" s="75">
        <v>400000</v>
      </c>
      <c r="G77" s="75">
        <v>210000</v>
      </c>
      <c r="H77" s="75">
        <v>400000</v>
      </c>
    </row>
    <row r="78" spans="1:8" s="67" customFormat="1" ht="27" customHeight="1" thickBot="1">
      <c r="A78" s="78">
        <v>12020160</v>
      </c>
      <c r="B78" s="79" t="s">
        <v>664</v>
      </c>
      <c r="C78" s="10">
        <v>31921902</v>
      </c>
      <c r="D78" s="107" t="s">
        <v>599</v>
      </c>
      <c r="E78" s="75"/>
      <c r="F78" s="75"/>
      <c r="G78" s="75"/>
      <c r="H78" s="75">
        <v>50000</v>
      </c>
    </row>
    <row r="79" spans="1:8" s="67" customFormat="1" ht="36.75" thickBot="1">
      <c r="A79" s="78">
        <v>12020161</v>
      </c>
      <c r="B79" s="79" t="s">
        <v>664</v>
      </c>
      <c r="C79" s="10">
        <v>31921902</v>
      </c>
      <c r="D79" s="107" t="s">
        <v>600</v>
      </c>
      <c r="E79" s="75"/>
      <c r="F79" s="75"/>
      <c r="G79" s="75"/>
      <c r="H79" s="75">
        <v>25000</v>
      </c>
    </row>
    <row r="80" spans="1:8" s="67" customFormat="1" thickBot="1">
      <c r="A80" s="78">
        <v>12020162</v>
      </c>
      <c r="B80" s="105"/>
      <c r="C80" s="10">
        <v>31921902</v>
      </c>
      <c r="D80" s="107" t="s">
        <v>601</v>
      </c>
      <c r="E80" s="75"/>
      <c r="F80" s="75">
        <v>200000</v>
      </c>
      <c r="G80" s="75">
        <v>230000</v>
      </c>
      <c r="H80" s="75">
        <v>250000</v>
      </c>
    </row>
    <row r="81" spans="1:8" s="67" customFormat="1" ht="30" customHeight="1" thickBot="1">
      <c r="A81" s="78">
        <v>12020163</v>
      </c>
      <c r="B81" s="79" t="s">
        <v>664</v>
      </c>
      <c r="C81" s="10">
        <v>31921902</v>
      </c>
      <c r="D81" s="107" t="s">
        <v>602</v>
      </c>
      <c r="E81" s="75"/>
      <c r="F81" s="75"/>
      <c r="G81" s="75"/>
      <c r="H81" s="75"/>
    </row>
    <row r="82" spans="1:8" s="67" customFormat="1" ht="36.75" thickBot="1">
      <c r="A82" s="78">
        <v>12020164</v>
      </c>
      <c r="B82" s="79" t="s">
        <v>664</v>
      </c>
      <c r="C82" s="10">
        <v>31921902</v>
      </c>
      <c r="D82" s="107" t="s">
        <v>603</v>
      </c>
      <c r="E82" s="75"/>
      <c r="F82" s="75">
        <v>20000</v>
      </c>
      <c r="G82" s="75">
        <v>5000</v>
      </c>
      <c r="H82" s="75">
        <v>30000</v>
      </c>
    </row>
    <row r="83" spans="1:8" s="67" customFormat="1" thickBot="1">
      <c r="A83" s="78">
        <v>12020165</v>
      </c>
      <c r="B83" s="105"/>
      <c r="C83" s="10">
        <v>31921902</v>
      </c>
      <c r="D83" s="107" t="s">
        <v>604</v>
      </c>
      <c r="E83" s="75"/>
      <c r="F83" s="75"/>
      <c r="G83" s="75"/>
      <c r="H83" s="75"/>
    </row>
    <row r="84" spans="1:8" s="67" customFormat="1" thickBot="1">
      <c r="A84" s="78">
        <v>12020166</v>
      </c>
      <c r="B84" s="79" t="s">
        <v>664</v>
      </c>
      <c r="C84" s="10">
        <v>31921902</v>
      </c>
      <c r="D84" s="107" t="s">
        <v>605</v>
      </c>
      <c r="E84" s="75"/>
      <c r="F84" s="75">
        <v>10000</v>
      </c>
      <c r="G84" s="75"/>
      <c r="H84" s="75">
        <v>10000</v>
      </c>
    </row>
    <row r="85" spans="1:8" s="67" customFormat="1" thickBot="1">
      <c r="A85" s="78">
        <v>12020167</v>
      </c>
      <c r="B85" s="79" t="s">
        <v>664</v>
      </c>
      <c r="C85" s="10">
        <v>31921902</v>
      </c>
      <c r="D85" s="107" t="s">
        <v>606</v>
      </c>
      <c r="E85" s="75">
        <v>50000</v>
      </c>
      <c r="F85" s="75">
        <v>150000</v>
      </c>
      <c r="G85" s="75">
        <v>85000</v>
      </c>
      <c r="H85" s="75">
        <v>200000</v>
      </c>
    </row>
    <row r="86" spans="1:8" s="67" customFormat="1" ht="21" customHeight="1" thickBot="1">
      <c r="A86" s="78">
        <v>12020168</v>
      </c>
      <c r="B86" s="79" t="s">
        <v>664</v>
      </c>
      <c r="C86" s="10">
        <v>31921902</v>
      </c>
      <c r="D86" s="107" t="s">
        <v>607</v>
      </c>
      <c r="E86" s="75"/>
      <c r="F86" s="75"/>
      <c r="G86" s="75"/>
      <c r="H86" s="75"/>
    </row>
    <row r="87" spans="1:8" s="67" customFormat="1" thickBot="1">
      <c r="A87" s="78">
        <v>12020169</v>
      </c>
      <c r="B87" s="79" t="s">
        <v>664</v>
      </c>
      <c r="C87" s="10">
        <v>31921902</v>
      </c>
      <c r="D87" s="107" t="s">
        <v>608</v>
      </c>
      <c r="E87" s="75"/>
      <c r="F87" s="75"/>
      <c r="G87" s="75"/>
      <c r="H87" s="75"/>
    </row>
    <row r="88" spans="1:8" s="67" customFormat="1" ht="36.75" thickBot="1">
      <c r="A88" s="78">
        <v>12020170</v>
      </c>
      <c r="B88" s="105"/>
      <c r="C88" s="10">
        <v>31921902</v>
      </c>
      <c r="D88" s="107" t="s">
        <v>609</v>
      </c>
      <c r="E88" s="75"/>
      <c r="F88" s="75"/>
      <c r="G88" s="75"/>
      <c r="H88" s="75"/>
    </row>
    <row r="89" spans="1:8" s="67" customFormat="1" thickBot="1">
      <c r="A89" s="78">
        <v>12020171</v>
      </c>
      <c r="B89" s="79" t="s">
        <v>664</v>
      </c>
      <c r="C89" s="10">
        <v>31921902</v>
      </c>
      <c r="D89" s="107" t="s">
        <v>610</v>
      </c>
      <c r="E89" s="75">
        <v>10000</v>
      </c>
      <c r="F89" s="75">
        <v>10000</v>
      </c>
      <c r="G89" s="75">
        <v>5200</v>
      </c>
      <c r="H89" s="75">
        <v>10000</v>
      </c>
    </row>
    <row r="90" spans="1:8" s="67" customFormat="1" thickBot="1">
      <c r="A90" s="78">
        <v>12020172</v>
      </c>
      <c r="B90" s="105"/>
      <c r="C90" s="10">
        <v>31921902</v>
      </c>
      <c r="D90" s="107" t="s">
        <v>611</v>
      </c>
      <c r="E90" s="75"/>
      <c r="F90" s="75"/>
      <c r="G90" s="75"/>
      <c r="H90" s="75"/>
    </row>
    <row r="91" spans="1:8" s="67" customFormat="1" ht="36.75" thickBot="1">
      <c r="A91" s="78">
        <v>12020173</v>
      </c>
      <c r="B91" s="105"/>
      <c r="C91" s="10">
        <v>31921902</v>
      </c>
      <c r="D91" s="107" t="s">
        <v>612</v>
      </c>
      <c r="E91" s="75"/>
      <c r="F91" s="75"/>
      <c r="G91" s="75"/>
      <c r="H91" s="75">
        <v>100000</v>
      </c>
    </row>
    <row r="92" spans="1:8" s="67" customFormat="1" thickBot="1">
      <c r="A92" s="78">
        <v>12020174</v>
      </c>
      <c r="B92" s="79" t="s">
        <v>664</v>
      </c>
      <c r="C92" s="10">
        <v>31921902</v>
      </c>
      <c r="D92" s="107" t="s">
        <v>288</v>
      </c>
      <c r="E92" s="75"/>
      <c r="F92" s="75"/>
      <c r="G92" s="75"/>
      <c r="H92" s="75"/>
    </row>
    <row r="93" spans="1:8" s="67" customFormat="1" thickBot="1">
      <c r="A93" s="78">
        <v>12020175</v>
      </c>
      <c r="B93" s="105"/>
      <c r="C93" s="10">
        <v>31921902</v>
      </c>
      <c r="D93" s="107" t="s">
        <v>613</v>
      </c>
      <c r="E93" s="75"/>
      <c r="F93" s="75"/>
      <c r="G93" s="75"/>
      <c r="H93" s="75"/>
    </row>
    <row r="94" spans="1:8" s="67" customFormat="1" ht="36.75" thickBot="1">
      <c r="A94" s="78">
        <v>12020176</v>
      </c>
      <c r="B94" s="79" t="s">
        <v>664</v>
      </c>
      <c r="C94" s="10">
        <v>31921902</v>
      </c>
      <c r="D94" s="107" t="s">
        <v>614</v>
      </c>
      <c r="E94" s="75"/>
      <c r="F94" s="75"/>
      <c r="G94" s="75"/>
      <c r="H94" s="75"/>
    </row>
    <row r="95" spans="1:8" s="67" customFormat="1" thickBot="1">
      <c r="A95" s="78">
        <v>12020177</v>
      </c>
      <c r="B95" s="79" t="s">
        <v>664</v>
      </c>
      <c r="C95" s="10">
        <v>31921902</v>
      </c>
      <c r="D95" s="107" t="s">
        <v>615</v>
      </c>
      <c r="E95" s="75">
        <v>5000</v>
      </c>
      <c r="F95" s="75">
        <v>20000</v>
      </c>
      <c r="G95" s="75">
        <v>5000</v>
      </c>
      <c r="H95" s="75">
        <v>20000</v>
      </c>
    </row>
    <row r="96" spans="1:8" s="67" customFormat="1" thickBot="1">
      <c r="A96" s="78">
        <v>12020178</v>
      </c>
      <c r="B96" s="105"/>
      <c r="C96" s="10">
        <v>31921902</v>
      </c>
      <c r="D96" s="107" t="s">
        <v>289</v>
      </c>
      <c r="E96" s="75"/>
      <c r="F96" s="75"/>
      <c r="G96" s="75"/>
      <c r="H96" s="75"/>
    </row>
    <row r="97" spans="1:8" s="67" customFormat="1" thickBot="1">
      <c r="A97" s="78">
        <v>12020179</v>
      </c>
      <c r="B97" s="79" t="s">
        <v>664</v>
      </c>
      <c r="C97" s="10">
        <v>31921902</v>
      </c>
      <c r="D97" s="107" t="s">
        <v>293</v>
      </c>
      <c r="E97" s="75"/>
      <c r="F97" s="75"/>
      <c r="G97" s="75"/>
      <c r="H97" s="75">
        <v>20000</v>
      </c>
    </row>
    <row r="98" spans="1:8" s="67" customFormat="1" thickBot="1">
      <c r="A98" s="78">
        <v>12020180</v>
      </c>
      <c r="B98" s="79" t="s">
        <v>664</v>
      </c>
      <c r="C98" s="10">
        <v>31921902</v>
      </c>
      <c r="D98" s="107" t="s">
        <v>616</v>
      </c>
      <c r="E98" s="75"/>
      <c r="F98" s="75">
        <v>10000</v>
      </c>
      <c r="G98" s="75">
        <v>4500</v>
      </c>
      <c r="H98" s="75">
        <v>10000</v>
      </c>
    </row>
    <row r="99" spans="1:8" s="67" customFormat="1" thickBot="1">
      <c r="A99" s="78">
        <v>12020181</v>
      </c>
      <c r="B99" s="79" t="s">
        <v>664</v>
      </c>
      <c r="C99" s="10">
        <v>31921902</v>
      </c>
      <c r="D99" s="107" t="s">
        <v>617</v>
      </c>
      <c r="E99" s="75"/>
      <c r="F99" s="75">
        <v>30000</v>
      </c>
      <c r="G99" s="75">
        <v>1000</v>
      </c>
      <c r="H99" s="75">
        <v>30000</v>
      </c>
    </row>
    <row r="100" spans="1:8" s="67" customFormat="1" thickBot="1">
      <c r="A100" s="78">
        <v>12020182</v>
      </c>
      <c r="B100" s="105"/>
      <c r="C100" s="10">
        <v>31921902</v>
      </c>
      <c r="D100" s="107" t="s">
        <v>618</v>
      </c>
      <c r="E100" s="75"/>
      <c r="F100" s="75"/>
      <c r="G100" s="75"/>
      <c r="H100" s="75"/>
    </row>
    <row r="101" spans="1:8" s="67" customFormat="1" ht="36.75" thickBot="1">
      <c r="A101" s="78">
        <v>12020183</v>
      </c>
      <c r="B101" s="79" t="s">
        <v>664</v>
      </c>
      <c r="C101" s="10">
        <v>31921902</v>
      </c>
      <c r="D101" s="107" t="s">
        <v>619</v>
      </c>
      <c r="E101" s="75"/>
      <c r="F101" s="75"/>
      <c r="G101" s="75"/>
      <c r="H101" s="75"/>
    </row>
    <row r="102" spans="1:8" s="67" customFormat="1" thickBot="1">
      <c r="A102" s="78">
        <v>12020184</v>
      </c>
      <c r="B102" s="105"/>
      <c r="C102" s="10">
        <v>31921902</v>
      </c>
      <c r="D102" s="107" t="s">
        <v>620</v>
      </c>
      <c r="E102" s="75"/>
      <c r="F102" s="75"/>
      <c r="G102" s="75"/>
      <c r="H102" s="75"/>
    </row>
    <row r="103" spans="1:8" s="67" customFormat="1" ht="36.75" thickBot="1">
      <c r="A103" s="78">
        <v>12020185</v>
      </c>
      <c r="B103" s="79" t="s">
        <v>664</v>
      </c>
      <c r="C103" s="10">
        <v>31921902</v>
      </c>
      <c r="D103" s="107" t="s">
        <v>621</v>
      </c>
      <c r="E103" s="75"/>
      <c r="F103" s="75"/>
      <c r="G103" s="75"/>
      <c r="H103" s="75"/>
    </row>
    <row r="104" spans="1:8" s="67" customFormat="1" thickBot="1">
      <c r="A104" s="78">
        <v>12020186</v>
      </c>
      <c r="B104" s="105"/>
      <c r="C104" s="10">
        <v>31921902</v>
      </c>
      <c r="D104" s="107" t="s">
        <v>622</v>
      </c>
      <c r="E104" s="75"/>
      <c r="F104" s="75">
        <v>50000</v>
      </c>
      <c r="G104" s="75">
        <v>11000</v>
      </c>
      <c r="H104" s="75">
        <v>50000</v>
      </c>
    </row>
    <row r="105" spans="1:8" s="67" customFormat="1" thickBot="1">
      <c r="A105" s="78">
        <v>12020187</v>
      </c>
      <c r="B105" s="105"/>
      <c r="C105" s="10">
        <v>31921902</v>
      </c>
      <c r="D105" s="107" t="s">
        <v>623</v>
      </c>
      <c r="E105" s="75"/>
      <c r="F105" s="75">
        <v>50000</v>
      </c>
      <c r="G105" s="75">
        <v>35000</v>
      </c>
      <c r="H105" s="75">
        <v>50000</v>
      </c>
    </row>
    <row r="106" spans="1:8" s="67" customFormat="1" ht="21" customHeight="1" thickBot="1">
      <c r="A106" s="78">
        <v>12020188</v>
      </c>
      <c r="B106" s="79" t="s">
        <v>664</v>
      </c>
      <c r="C106" s="10">
        <v>31921902</v>
      </c>
      <c r="D106" s="107" t="s">
        <v>624</v>
      </c>
      <c r="E106" s="75"/>
      <c r="F106" s="75"/>
      <c r="G106" s="75"/>
      <c r="H106" s="75"/>
    </row>
    <row r="107" spans="1:8" s="67" customFormat="1" thickBot="1">
      <c r="A107" s="78">
        <v>12020189</v>
      </c>
      <c r="B107" s="79" t="s">
        <v>664</v>
      </c>
      <c r="C107" s="10">
        <v>31921902</v>
      </c>
      <c r="D107" s="107" t="s">
        <v>625</v>
      </c>
      <c r="E107" s="75"/>
      <c r="F107" s="89"/>
      <c r="G107" s="75"/>
      <c r="H107" s="89"/>
    </row>
    <row r="108" spans="1:8" s="67" customFormat="1" thickBot="1">
      <c r="A108" s="78">
        <v>12020190</v>
      </c>
      <c r="B108" s="79" t="s">
        <v>664</v>
      </c>
      <c r="C108" s="10">
        <v>31921902</v>
      </c>
      <c r="D108" s="107" t="s">
        <v>626</v>
      </c>
      <c r="E108" s="76"/>
      <c r="F108" s="166">
        <v>15000</v>
      </c>
      <c r="G108" s="76">
        <v>7500</v>
      </c>
      <c r="H108" s="166">
        <v>15000</v>
      </c>
    </row>
    <row r="109" spans="1:8" s="67" customFormat="1" thickBot="1">
      <c r="A109" s="78">
        <v>12020191</v>
      </c>
      <c r="B109" s="79" t="s">
        <v>664</v>
      </c>
      <c r="C109" s="10">
        <v>31921902</v>
      </c>
      <c r="D109" s="107" t="s">
        <v>286</v>
      </c>
      <c r="E109" s="75"/>
      <c r="F109" s="96"/>
      <c r="G109" s="75"/>
      <c r="H109" s="96"/>
    </row>
    <row r="110" spans="1:8" s="67" customFormat="1" thickBot="1">
      <c r="A110" s="78">
        <v>12020192</v>
      </c>
      <c r="B110" s="105"/>
      <c r="C110" s="10">
        <v>31921902</v>
      </c>
      <c r="D110" s="107" t="s">
        <v>627</v>
      </c>
      <c r="E110" s="75"/>
      <c r="F110" s="75"/>
      <c r="G110" s="75"/>
      <c r="H110" s="75"/>
    </row>
    <row r="111" spans="1:8" s="67" customFormat="1" thickBot="1">
      <c r="A111" s="78">
        <v>12020193</v>
      </c>
      <c r="B111" s="79" t="s">
        <v>664</v>
      </c>
      <c r="C111" s="10">
        <v>31921902</v>
      </c>
      <c r="D111" s="107" t="s">
        <v>628</v>
      </c>
      <c r="E111" s="75">
        <v>10000</v>
      </c>
      <c r="F111" s="75">
        <v>30000</v>
      </c>
      <c r="G111" s="75">
        <v>12000</v>
      </c>
      <c r="H111" s="75">
        <v>30000</v>
      </c>
    </row>
    <row r="112" spans="1:8" s="67" customFormat="1" thickBot="1">
      <c r="A112" s="78">
        <v>12020194</v>
      </c>
      <c r="B112" s="79" t="s">
        <v>664</v>
      </c>
      <c r="C112" s="10">
        <v>31921902</v>
      </c>
      <c r="D112" s="107" t="s">
        <v>629</v>
      </c>
      <c r="E112" s="75">
        <v>5000</v>
      </c>
      <c r="F112" s="75">
        <v>20000</v>
      </c>
      <c r="G112" s="75">
        <v>6000</v>
      </c>
      <c r="H112" s="75">
        <v>20000</v>
      </c>
    </row>
    <row r="113" spans="1:8" s="67" customFormat="1" thickBot="1">
      <c r="A113" s="78">
        <v>12020195</v>
      </c>
      <c r="B113" s="79" t="s">
        <v>664</v>
      </c>
      <c r="C113" s="10">
        <v>31921902</v>
      </c>
      <c r="D113" s="107" t="s">
        <v>630</v>
      </c>
      <c r="E113" s="75">
        <v>20000</v>
      </c>
      <c r="F113" s="75">
        <v>100000</v>
      </c>
      <c r="G113" s="75">
        <v>72000</v>
      </c>
      <c r="H113" s="75">
        <v>100000</v>
      </c>
    </row>
    <row r="114" spans="1:8" s="67" customFormat="1" thickBot="1">
      <c r="A114" s="78">
        <v>12020196</v>
      </c>
      <c r="B114" s="79" t="s">
        <v>664</v>
      </c>
      <c r="C114" s="10">
        <v>31921902</v>
      </c>
      <c r="D114" s="107" t="s">
        <v>631</v>
      </c>
      <c r="E114" s="75">
        <v>30000</v>
      </c>
      <c r="F114" s="75">
        <v>150000</v>
      </c>
      <c r="G114" s="75">
        <v>34000</v>
      </c>
      <c r="H114" s="75">
        <v>150000</v>
      </c>
    </row>
    <row r="115" spans="1:8" s="67" customFormat="1" thickBot="1">
      <c r="A115" s="78">
        <v>12020197</v>
      </c>
      <c r="B115" s="79" t="s">
        <v>664</v>
      </c>
      <c r="C115" s="10">
        <v>31921902</v>
      </c>
      <c r="D115" s="107" t="s">
        <v>632</v>
      </c>
      <c r="E115" s="75"/>
      <c r="F115" s="75"/>
      <c r="G115" s="75"/>
      <c r="H115" s="75"/>
    </row>
    <row r="116" spans="1:8" s="67" customFormat="1" thickBot="1">
      <c r="A116" s="78">
        <v>12020198</v>
      </c>
      <c r="B116" s="79" t="s">
        <v>664</v>
      </c>
      <c r="C116" s="10">
        <v>31921902</v>
      </c>
      <c r="D116" s="115" t="s">
        <v>633</v>
      </c>
      <c r="E116" s="75"/>
      <c r="F116" s="75"/>
      <c r="G116" s="75"/>
      <c r="H116" s="75"/>
    </row>
    <row r="117" spans="1:8" s="67" customFormat="1" thickBot="1">
      <c r="A117" s="97">
        <v>12020199</v>
      </c>
      <c r="B117" s="79" t="s">
        <v>664</v>
      </c>
      <c r="C117" s="10">
        <v>31921902</v>
      </c>
      <c r="D117" s="116" t="s">
        <v>634</v>
      </c>
      <c r="E117" s="89"/>
      <c r="F117" s="89">
        <v>30000</v>
      </c>
      <c r="G117" s="89"/>
      <c r="H117" s="89">
        <v>30000</v>
      </c>
    </row>
    <row r="118" spans="1:8" s="67" customFormat="1" thickBot="1">
      <c r="A118" s="98"/>
      <c r="B118" s="98"/>
      <c r="C118" s="10">
        <v>31921902</v>
      </c>
      <c r="D118" s="69" t="s">
        <v>560</v>
      </c>
      <c r="E118" s="99">
        <f>SUM(E33:E117)</f>
        <v>526000</v>
      </c>
      <c r="F118" s="99">
        <f t="shared" ref="F118:H118" si="3">SUM(F33:F117)</f>
        <v>4415000</v>
      </c>
      <c r="G118" s="99">
        <f t="shared" si="3"/>
        <v>1544200</v>
      </c>
      <c r="H118" s="99">
        <f t="shared" si="3"/>
        <v>4890000</v>
      </c>
    </row>
    <row r="119" spans="1:8" s="67" customFormat="1" thickBot="1">
      <c r="A119" s="117">
        <v>12020400</v>
      </c>
      <c r="B119" s="118"/>
      <c r="C119" s="10">
        <v>31921902</v>
      </c>
      <c r="D119" s="103" t="s">
        <v>15</v>
      </c>
      <c r="E119" s="96"/>
      <c r="F119" s="96"/>
      <c r="G119" s="96"/>
      <c r="H119" s="96"/>
    </row>
    <row r="120" spans="1:8" s="67" customFormat="1" thickBot="1">
      <c r="A120" s="78">
        <v>12020401</v>
      </c>
      <c r="B120" s="105"/>
      <c r="C120" s="10">
        <v>31921902</v>
      </c>
      <c r="D120" s="80" t="s">
        <v>16</v>
      </c>
      <c r="E120" s="75"/>
      <c r="F120" s="75"/>
      <c r="G120" s="75"/>
      <c r="H120" s="75"/>
    </row>
    <row r="121" spans="1:8" s="67" customFormat="1" thickBot="1">
      <c r="A121" s="78">
        <v>12020402</v>
      </c>
      <c r="B121" s="105"/>
      <c r="C121" s="10">
        <v>31921902</v>
      </c>
      <c r="D121" s="80" t="s">
        <v>17</v>
      </c>
      <c r="E121" s="75"/>
      <c r="F121" s="75"/>
      <c r="G121" s="75"/>
      <c r="H121" s="75"/>
    </row>
    <row r="122" spans="1:8" s="67" customFormat="1" ht="36.75" thickBot="1">
      <c r="A122" s="78">
        <v>12020403</v>
      </c>
      <c r="B122" s="105"/>
      <c r="C122" s="10">
        <v>31921902</v>
      </c>
      <c r="D122" s="80" t="s">
        <v>18</v>
      </c>
      <c r="E122" s="75"/>
      <c r="F122" s="75"/>
      <c r="G122" s="75"/>
      <c r="H122" s="75"/>
    </row>
    <row r="123" spans="1:8" s="67" customFormat="1" thickBot="1">
      <c r="A123" s="78">
        <v>12020404</v>
      </c>
      <c r="B123" s="105"/>
      <c r="C123" s="10">
        <v>31921902</v>
      </c>
      <c r="D123" s="80" t="s">
        <v>19</v>
      </c>
      <c r="E123" s="75"/>
      <c r="F123" s="75"/>
      <c r="G123" s="75"/>
      <c r="H123" s="75"/>
    </row>
    <row r="124" spans="1:8" s="67" customFormat="1" thickBot="1">
      <c r="A124" s="78">
        <v>12020405</v>
      </c>
      <c r="B124" s="105"/>
      <c r="C124" s="10">
        <v>31921902</v>
      </c>
      <c r="D124" s="80" t="s">
        <v>20</v>
      </c>
      <c r="E124" s="75"/>
      <c r="F124" s="75"/>
      <c r="G124" s="75"/>
      <c r="H124" s="75"/>
    </row>
    <row r="125" spans="1:8" s="67" customFormat="1" thickBot="1">
      <c r="A125" s="78">
        <v>12020406</v>
      </c>
      <c r="B125" s="105"/>
      <c r="C125" s="10">
        <v>31921902</v>
      </c>
      <c r="D125" s="80" t="s">
        <v>21</v>
      </c>
      <c r="E125" s="75"/>
      <c r="F125" s="75"/>
      <c r="G125" s="75"/>
      <c r="H125" s="75"/>
    </row>
    <row r="126" spans="1:8" s="67" customFormat="1" thickBot="1">
      <c r="A126" s="78">
        <v>12020407</v>
      </c>
      <c r="B126" s="105"/>
      <c r="C126" s="10">
        <v>31921902</v>
      </c>
      <c r="D126" s="115" t="s">
        <v>22</v>
      </c>
      <c r="E126" s="75"/>
      <c r="F126" s="75">
        <v>200000</v>
      </c>
      <c r="G126" s="75">
        <v>150000</v>
      </c>
      <c r="H126" s="75">
        <v>200000</v>
      </c>
    </row>
    <row r="127" spans="1:8" s="67" customFormat="1" thickBot="1">
      <c r="A127" s="78">
        <v>12020408</v>
      </c>
      <c r="B127" s="105"/>
      <c r="C127" s="10">
        <v>31921902</v>
      </c>
      <c r="D127" s="80" t="s">
        <v>23</v>
      </c>
      <c r="E127" s="75"/>
      <c r="F127" s="75"/>
      <c r="G127" s="75"/>
      <c r="H127" s="75"/>
    </row>
    <row r="128" spans="1:8" s="67" customFormat="1" thickBot="1">
      <c r="A128" s="78">
        <v>12020409</v>
      </c>
      <c r="B128" s="105"/>
      <c r="C128" s="10">
        <v>31921902</v>
      </c>
      <c r="D128" s="80" t="s">
        <v>24</v>
      </c>
      <c r="E128" s="75"/>
      <c r="F128" s="75"/>
      <c r="G128" s="75"/>
      <c r="H128" s="75"/>
    </row>
    <row r="129" spans="1:8" s="67" customFormat="1" thickBot="1">
      <c r="A129" s="78">
        <v>12020410</v>
      </c>
      <c r="B129" s="79" t="s">
        <v>664</v>
      </c>
      <c r="C129" s="10">
        <v>31921902</v>
      </c>
      <c r="D129" s="80" t="s">
        <v>635</v>
      </c>
      <c r="E129" s="75">
        <v>190000</v>
      </c>
      <c r="F129" s="75">
        <v>300000</v>
      </c>
      <c r="G129" s="75">
        <v>230000</v>
      </c>
      <c r="H129" s="75">
        <v>300000</v>
      </c>
    </row>
    <row r="130" spans="1:8" s="67" customFormat="1" thickBot="1">
      <c r="A130" s="78">
        <v>12020411</v>
      </c>
      <c r="B130" s="105"/>
      <c r="C130" s="10">
        <v>31921902</v>
      </c>
      <c r="D130" s="80" t="s">
        <v>25</v>
      </c>
      <c r="E130" s="75"/>
      <c r="F130" s="75"/>
      <c r="G130" s="75"/>
      <c r="H130" s="75"/>
    </row>
    <row r="131" spans="1:8" s="67" customFormat="1" thickBot="1">
      <c r="A131" s="78">
        <v>12020412</v>
      </c>
      <c r="B131" s="79" t="s">
        <v>664</v>
      </c>
      <c r="C131" s="10">
        <v>31921902</v>
      </c>
      <c r="D131" s="80" t="s">
        <v>26</v>
      </c>
      <c r="E131" s="75">
        <v>1151776</v>
      </c>
      <c r="F131" s="75">
        <v>129262431</v>
      </c>
      <c r="G131" s="75">
        <v>15264631.550000001</v>
      </c>
      <c r="H131" s="75">
        <v>145365231</v>
      </c>
    </row>
    <row r="132" spans="1:8" s="67" customFormat="1" thickBot="1">
      <c r="A132" s="78">
        <v>12020413</v>
      </c>
      <c r="B132" s="105"/>
      <c r="C132" s="10">
        <v>31921902</v>
      </c>
      <c r="D132" s="80" t="s">
        <v>27</v>
      </c>
      <c r="E132" s="75"/>
      <c r="F132" s="75"/>
      <c r="G132" s="75"/>
      <c r="H132" s="75"/>
    </row>
    <row r="133" spans="1:8" s="67" customFormat="1" thickBot="1">
      <c r="A133" s="78">
        <v>12020414</v>
      </c>
      <c r="B133" s="105"/>
      <c r="C133" s="10">
        <v>31921902</v>
      </c>
      <c r="D133" s="80" t="s">
        <v>28</v>
      </c>
      <c r="E133" s="75"/>
      <c r="F133" s="75"/>
      <c r="G133" s="75"/>
      <c r="H133" s="75"/>
    </row>
    <row r="134" spans="1:8" s="67" customFormat="1" thickBot="1">
      <c r="A134" s="78">
        <v>12020415</v>
      </c>
      <c r="B134" s="105"/>
      <c r="C134" s="10">
        <v>31921902</v>
      </c>
      <c r="D134" s="80" t="s">
        <v>29</v>
      </c>
      <c r="E134" s="75"/>
      <c r="F134" s="75"/>
      <c r="G134" s="75"/>
      <c r="H134" s="75">
        <v>500000</v>
      </c>
    </row>
    <row r="135" spans="1:8" s="67" customFormat="1" thickBot="1">
      <c r="A135" s="78">
        <v>12020416</v>
      </c>
      <c r="B135" s="105"/>
      <c r="C135" s="10">
        <v>31921902</v>
      </c>
      <c r="D135" s="80" t="s">
        <v>30</v>
      </c>
      <c r="E135" s="75"/>
      <c r="F135" s="75"/>
      <c r="G135" s="75"/>
      <c r="H135" s="75"/>
    </row>
    <row r="136" spans="1:8" s="67" customFormat="1" thickBot="1">
      <c r="A136" s="78">
        <v>12020417</v>
      </c>
      <c r="B136" s="105"/>
      <c r="C136" s="10">
        <v>31921902</v>
      </c>
      <c r="D136" s="80" t="s">
        <v>31</v>
      </c>
      <c r="E136" s="75"/>
      <c r="F136" s="75"/>
      <c r="G136" s="75"/>
      <c r="H136" s="75"/>
    </row>
    <row r="137" spans="1:8" s="67" customFormat="1" thickBot="1">
      <c r="A137" s="78">
        <v>12020418</v>
      </c>
      <c r="B137" s="105"/>
      <c r="C137" s="10">
        <v>31921902</v>
      </c>
      <c r="D137" s="80" t="s">
        <v>32</v>
      </c>
      <c r="E137" s="75"/>
      <c r="F137" s="75"/>
      <c r="G137" s="75"/>
      <c r="H137" s="75"/>
    </row>
    <row r="138" spans="1:8" s="67" customFormat="1" thickBot="1">
      <c r="A138" s="78">
        <v>12020419</v>
      </c>
      <c r="B138" s="105"/>
      <c r="C138" s="10">
        <v>31921902</v>
      </c>
      <c r="D138" s="80" t="s">
        <v>33</v>
      </c>
      <c r="E138" s="75"/>
      <c r="F138" s="75"/>
      <c r="G138" s="75"/>
      <c r="H138" s="75"/>
    </row>
    <row r="139" spans="1:8" s="67" customFormat="1" ht="36.75" thickBot="1">
      <c r="A139" s="78">
        <v>12020420</v>
      </c>
      <c r="B139" s="105"/>
      <c r="C139" s="10">
        <v>31921902</v>
      </c>
      <c r="D139" s="80" t="s">
        <v>34</v>
      </c>
      <c r="E139" s="75"/>
      <c r="F139" s="75">
        <v>150000</v>
      </c>
      <c r="G139" s="75">
        <v>35000</v>
      </c>
      <c r="H139" s="75">
        <v>150000</v>
      </c>
    </row>
    <row r="140" spans="1:8" s="67" customFormat="1" thickBot="1">
      <c r="A140" s="78">
        <v>12020430</v>
      </c>
      <c r="B140" s="105"/>
      <c r="C140" s="10">
        <v>31921902</v>
      </c>
      <c r="D140" s="80" t="s">
        <v>35</v>
      </c>
      <c r="E140" s="75"/>
      <c r="F140" s="75"/>
      <c r="G140" s="75"/>
      <c r="H140" s="75"/>
    </row>
    <row r="141" spans="1:8" s="67" customFormat="1" thickBot="1">
      <c r="A141" s="78">
        <v>12020431</v>
      </c>
      <c r="B141" s="79" t="s">
        <v>664</v>
      </c>
      <c r="C141" s="10">
        <v>31921902</v>
      </c>
      <c r="D141" s="80" t="s">
        <v>36</v>
      </c>
      <c r="E141" s="75">
        <v>20000</v>
      </c>
      <c r="F141" s="75">
        <v>100000</v>
      </c>
      <c r="G141" s="75">
        <v>60000</v>
      </c>
      <c r="H141" s="75">
        <v>100000</v>
      </c>
    </row>
    <row r="142" spans="1:8" s="67" customFormat="1" thickBot="1">
      <c r="A142" s="78">
        <v>12020432</v>
      </c>
      <c r="B142" s="79" t="s">
        <v>664</v>
      </c>
      <c r="C142" s="10">
        <v>31921902</v>
      </c>
      <c r="D142" s="80" t="s">
        <v>37</v>
      </c>
      <c r="E142" s="75"/>
      <c r="F142" s="75">
        <v>10000</v>
      </c>
      <c r="G142" s="75">
        <v>5000</v>
      </c>
      <c r="H142" s="75">
        <v>10000</v>
      </c>
    </row>
    <row r="143" spans="1:8" s="67" customFormat="1" ht="36.75" thickBot="1">
      <c r="A143" s="78">
        <v>12020433</v>
      </c>
      <c r="B143" s="105"/>
      <c r="C143" s="10">
        <v>31921902</v>
      </c>
      <c r="D143" s="80" t="s">
        <v>38</v>
      </c>
      <c r="E143" s="75"/>
      <c r="F143" s="75"/>
      <c r="G143" s="75"/>
      <c r="H143" s="75"/>
    </row>
    <row r="144" spans="1:8" s="67" customFormat="1" thickBot="1">
      <c r="A144" s="78">
        <v>12020434</v>
      </c>
      <c r="B144" s="79" t="s">
        <v>664</v>
      </c>
      <c r="C144" s="10">
        <v>31921902</v>
      </c>
      <c r="D144" s="80" t="s">
        <v>39</v>
      </c>
      <c r="E144" s="75"/>
      <c r="F144" s="75">
        <v>1000000</v>
      </c>
      <c r="G144" s="75"/>
      <c r="H144" s="75">
        <v>500000</v>
      </c>
    </row>
    <row r="145" spans="1:8" s="67" customFormat="1" ht="36.75" thickBot="1">
      <c r="A145" s="78">
        <v>12020435</v>
      </c>
      <c r="B145" s="105"/>
      <c r="C145" s="10">
        <v>31921902</v>
      </c>
      <c r="D145" s="80" t="s">
        <v>40</v>
      </c>
      <c r="E145" s="75"/>
      <c r="F145" s="75"/>
      <c r="G145" s="75"/>
      <c r="H145" s="75"/>
    </row>
    <row r="146" spans="1:8" s="67" customFormat="1" ht="36.75" thickBot="1">
      <c r="A146" s="78">
        <v>12020436</v>
      </c>
      <c r="B146" s="105"/>
      <c r="C146" s="10">
        <v>31921902</v>
      </c>
      <c r="D146" s="80" t="s">
        <v>41</v>
      </c>
      <c r="E146" s="75"/>
      <c r="F146" s="75"/>
      <c r="G146" s="75"/>
      <c r="H146" s="75"/>
    </row>
    <row r="147" spans="1:8" s="67" customFormat="1" thickBot="1">
      <c r="A147" s="78">
        <v>12020437</v>
      </c>
      <c r="B147" s="105"/>
      <c r="C147" s="10">
        <v>31921902</v>
      </c>
      <c r="D147" s="80" t="s">
        <v>42</v>
      </c>
      <c r="E147" s="75"/>
      <c r="F147" s="89"/>
      <c r="G147" s="75"/>
      <c r="H147" s="89"/>
    </row>
    <row r="148" spans="1:8" s="67" customFormat="1" ht="36.75" thickBot="1">
      <c r="A148" s="78">
        <v>12020438</v>
      </c>
      <c r="B148" s="105"/>
      <c r="C148" s="10">
        <v>31921902</v>
      </c>
      <c r="D148" s="80" t="s">
        <v>43</v>
      </c>
      <c r="E148" s="76">
        <v>135000</v>
      </c>
      <c r="F148" s="166">
        <v>1000000</v>
      </c>
      <c r="G148" s="76">
        <v>170000</v>
      </c>
      <c r="H148" s="166">
        <v>800000</v>
      </c>
    </row>
    <row r="149" spans="1:8" s="67" customFormat="1" thickBot="1">
      <c r="A149" s="78">
        <v>12020439</v>
      </c>
      <c r="B149" s="105"/>
      <c r="C149" s="10">
        <v>31921902</v>
      </c>
      <c r="D149" s="80" t="s">
        <v>44</v>
      </c>
      <c r="E149" s="75"/>
      <c r="F149" s="96"/>
      <c r="G149" s="75"/>
      <c r="H149" s="96"/>
    </row>
    <row r="150" spans="1:8" s="67" customFormat="1" thickBot="1">
      <c r="A150" s="78">
        <v>12020440</v>
      </c>
      <c r="B150" s="79" t="s">
        <v>664</v>
      </c>
      <c r="C150" s="10">
        <v>31921902</v>
      </c>
      <c r="D150" s="80" t="s">
        <v>45</v>
      </c>
      <c r="E150" s="75"/>
      <c r="F150" s="75"/>
      <c r="G150" s="75"/>
      <c r="H150" s="75">
        <v>200000</v>
      </c>
    </row>
    <row r="151" spans="1:8" s="67" customFormat="1" thickBot="1">
      <c r="A151" s="78">
        <v>12020441</v>
      </c>
      <c r="B151" s="79" t="s">
        <v>664</v>
      </c>
      <c r="C151" s="10">
        <v>31921902</v>
      </c>
      <c r="D151" s="80" t="s">
        <v>46</v>
      </c>
      <c r="E151" s="75"/>
      <c r="F151" s="75"/>
      <c r="G151" s="75"/>
      <c r="H151" s="75"/>
    </row>
    <row r="152" spans="1:8" s="67" customFormat="1" thickBot="1">
      <c r="A152" s="78">
        <v>12020442</v>
      </c>
      <c r="B152" s="105"/>
      <c r="C152" s="10">
        <v>31921902</v>
      </c>
      <c r="D152" s="80" t="s">
        <v>47</v>
      </c>
      <c r="E152" s="75"/>
      <c r="F152" s="75"/>
      <c r="G152" s="75"/>
      <c r="H152" s="75"/>
    </row>
    <row r="153" spans="1:8" s="67" customFormat="1" thickBot="1">
      <c r="A153" s="78">
        <v>12020445</v>
      </c>
      <c r="B153" s="105"/>
      <c r="C153" s="10">
        <v>31921902</v>
      </c>
      <c r="D153" s="80" t="s">
        <v>48</v>
      </c>
      <c r="E153" s="75"/>
      <c r="F153" s="75"/>
      <c r="G153" s="75"/>
      <c r="H153" s="75">
        <v>50000</v>
      </c>
    </row>
    <row r="154" spans="1:8" s="67" customFormat="1" ht="36.75" thickBot="1">
      <c r="A154" s="78">
        <v>12020446</v>
      </c>
      <c r="B154" s="79" t="s">
        <v>664</v>
      </c>
      <c r="C154" s="10">
        <v>31921902</v>
      </c>
      <c r="D154" s="80" t="s">
        <v>49</v>
      </c>
      <c r="E154" s="75"/>
      <c r="F154" s="75"/>
      <c r="G154" s="75"/>
      <c r="H154" s="75"/>
    </row>
    <row r="155" spans="1:8" s="67" customFormat="1" ht="36.75" thickBot="1">
      <c r="A155" s="78">
        <v>12020447</v>
      </c>
      <c r="B155" s="105"/>
      <c r="C155" s="10">
        <v>31921902</v>
      </c>
      <c r="D155" s="80" t="s">
        <v>50</v>
      </c>
      <c r="E155" s="75"/>
      <c r="F155" s="75"/>
      <c r="G155" s="75"/>
      <c r="H155" s="75"/>
    </row>
    <row r="156" spans="1:8" s="67" customFormat="1" thickBot="1">
      <c r="A156" s="78">
        <v>12020454</v>
      </c>
      <c r="B156" s="105"/>
      <c r="C156" s="10">
        <v>31921902</v>
      </c>
      <c r="D156" s="80" t="s">
        <v>51</v>
      </c>
      <c r="E156" s="75"/>
      <c r="F156" s="75">
        <v>500000</v>
      </c>
      <c r="G156" s="75">
        <v>280000</v>
      </c>
      <c r="H156" s="75">
        <v>500000</v>
      </c>
    </row>
    <row r="157" spans="1:8" s="67" customFormat="1" thickBot="1">
      <c r="A157" s="78">
        <v>12020455</v>
      </c>
      <c r="B157" s="79" t="s">
        <v>664</v>
      </c>
      <c r="C157" s="10">
        <v>31921902</v>
      </c>
      <c r="D157" s="80" t="s">
        <v>52</v>
      </c>
      <c r="E157" s="75"/>
      <c r="F157" s="75">
        <v>10000</v>
      </c>
      <c r="G157" s="75">
        <v>25000</v>
      </c>
      <c r="H157" s="75">
        <v>40000</v>
      </c>
    </row>
    <row r="158" spans="1:8" s="67" customFormat="1" thickBot="1">
      <c r="A158" s="78">
        <v>12020456</v>
      </c>
      <c r="B158" s="105"/>
      <c r="C158" s="10">
        <v>31921902</v>
      </c>
      <c r="D158" s="80" t="s">
        <v>53</v>
      </c>
      <c r="E158" s="75"/>
      <c r="F158" s="75"/>
      <c r="G158" s="75"/>
      <c r="H158" s="75"/>
    </row>
    <row r="159" spans="1:8" s="67" customFormat="1" thickBot="1">
      <c r="A159" s="78">
        <v>12020457</v>
      </c>
      <c r="B159" s="105"/>
      <c r="C159" s="10">
        <v>31921902</v>
      </c>
      <c r="D159" s="80" t="s">
        <v>54</v>
      </c>
      <c r="E159" s="75"/>
      <c r="F159" s="75"/>
      <c r="G159" s="75"/>
      <c r="H159" s="75"/>
    </row>
    <row r="160" spans="1:8" s="67" customFormat="1" thickBot="1">
      <c r="A160" s="78">
        <v>12020467</v>
      </c>
      <c r="B160" s="105"/>
      <c r="C160" s="10">
        <v>31921902</v>
      </c>
      <c r="D160" s="115" t="s">
        <v>55</v>
      </c>
      <c r="E160" s="75"/>
      <c r="F160" s="75"/>
      <c r="G160" s="75"/>
      <c r="H160" s="75"/>
    </row>
    <row r="161" spans="1:8" s="67" customFormat="1" ht="36.75" thickBot="1">
      <c r="A161" s="78">
        <v>12020468</v>
      </c>
      <c r="B161" s="105"/>
      <c r="C161" s="10">
        <v>31921902</v>
      </c>
      <c r="D161" s="115" t="s">
        <v>56</v>
      </c>
      <c r="E161" s="75"/>
      <c r="F161" s="75"/>
      <c r="G161" s="75"/>
      <c r="H161" s="75"/>
    </row>
    <row r="162" spans="1:8" s="67" customFormat="1" thickBot="1">
      <c r="A162" s="78">
        <v>12020469</v>
      </c>
      <c r="B162" s="105"/>
      <c r="C162" s="10">
        <v>31921902</v>
      </c>
      <c r="D162" s="115" t="s">
        <v>57</v>
      </c>
      <c r="E162" s="75"/>
      <c r="F162" s="75"/>
      <c r="G162" s="75"/>
      <c r="H162" s="75">
        <v>50000</v>
      </c>
    </row>
    <row r="163" spans="1:8" s="67" customFormat="1" thickBot="1">
      <c r="A163" s="78">
        <v>12020470</v>
      </c>
      <c r="B163" s="105"/>
      <c r="C163" s="10">
        <v>31921902</v>
      </c>
      <c r="D163" s="119" t="s">
        <v>58</v>
      </c>
      <c r="E163" s="75"/>
      <c r="F163" s="75"/>
      <c r="G163" s="75"/>
      <c r="H163" s="75"/>
    </row>
    <row r="164" spans="1:8" s="67" customFormat="1" thickBot="1">
      <c r="A164" s="78">
        <v>12020471</v>
      </c>
      <c r="B164" s="79" t="s">
        <v>664</v>
      </c>
      <c r="C164" s="10">
        <v>31921902</v>
      </c>
      <c r="D164" s="119" t="s">
        <v>59</v>
      </c>
      <c r="E164" s="75"/>
      <c r="F164" s="75"/>
      <c r="G164" s="75">
        <v>120000</v>
      </c>
      <c r="H164" s="75">
        <v>250000</v>
      </c>
    </row>
    <row r="165" spans="1:8" s="67" customFormat="1" thickBot="1">
      <c r="A165" s="78">
        <v>12020472</v>
      </c>
      <c r="B165" s="105"/>
      <c r="C165" s="10">
        <v>31921902</v>
      </c>
      <c r="D165" s="119" t="s">
        <v>60</v>
      </c>
      <c r="E165" s="75"/>
      <c r="F165" s="75"/>
      <c r="G165" s="75"/>
      <c r="H165" s="75"/>
    </row>
    <row r="166" spans="1:8" s="67" customFormat="1" thickBot="1">
      <c r="A166" s="78">
        <v>12020473</v>
      </c>
      <c r="B166" s="79" t="s">
        <v>664</v>
      </c>
      <c r="C166" s="10">
        <v>31921902</v>
      </c>
      <c r="D166" s="119" t="s">
        <v>61</v>
      </c>
      <c r="E166" s="75"/>
      <c r="F166" s="75"/>
      <c r="G166" s="75"/>
      <c r="H166" s="75"/>
    </row>
    <row r="167" spans="1:8" s="67" customFormat="1" thickBot="1">
      <c r="A167" s="78">
        <v>12020474</v>
      </c>
      <c r="B167" s="105"/>
      <c r="C167" s="10">
        <v>31921902</v>
      </c>
      <c r="D167" s="119" t="s">
        <v>62</v>
      </c>
      <c r="E167" s="75"/>
      <c r="F167" s="75"/>
      <c r="G167" s="75"/>
      <c r="H167" s="75"/>
    </row>
    <row r="168" spans="1:8" s="67" customFormat="1" thickBot="1">
      <c r="A168" s="78">
        <v>12020475</v>
      </c>
      <c r="B168" s="105"/>
      <c r="C168" s="10">
        <v>31921902</v>
      </c>
      <c r="D168" s="119" t="s">
        <v>63</v>
      </c>
      <c r="E168" s="75"/>
      <c r="F168" s="75"/>
      <c r="G168" s="75"/>
      <c r="H168" s="75"/>
    </row>
    <row r="169" spans="1:8" s="67" customFormat="1" thickBot="1">
      <c r="A169" s="78">
        <v>12020476</v>
      </c>
      <c r="B169" s="105"/>
      <c r="C169" s="10">
        <v>31921902</v>
      </c>
      <c r="D169" s="119" t="s">
        <v>64</v>
      </c>
      <c r="E169" s="75"/>
      <c r="F169" s="75"/>
      <c r="G169" s="75"/>
      <c r="H169" s="75"/>
    </row>
    <row r="170" spans="1:8" s="67" customFormat="1" thickBot="1">
      <c r="A170" s="78">
        <v>12020477</v>
      </c>
      <c r="B170" s="105"/>
      <c r="C170" s="10">
        <v>31921902</v>
      </c>
      <c r="D170" s="119" t="s">
        <v>65</v>
      </c>
      <c r="E170" s="75"/>
      <c r="F170" s="75"/>
      <c r="G170" s="75"/>
      <c r="H170" s="75"/>
    </row>
    <row r="171" spans="1:8" s="67" customFormat="1" thickBot="1">
      <c r="A171" s="78">
        <v>12020478</v>
      </c>
      <c r="B171" s="105"/>
      <c r="C171" s="10">
        <v>31921902</v>
      </c>
      <c r="D171" s="119" t="s">
        <v>66</v>
      </c>
      <c r="E171" s="75"/>
      <c r="F171" s="75"/>
      <c r="G171" s="75"/>
      <c r="H171" s="75"/>
    </row>
    <row r="172" spans="1:8" s="67" customFormat="1" thickBot="1">
      <c r="A172" s="78">
        <v>12020479</v>
      </c>
      <c r="B172" s="79" t="s">
        <v>664</v>
      </c>
      <c r="C172" s="10">
        <v>31921902</v>
      </c>
      <c r="D172" s="119" t="s">
        <v>67</v>
      </c>
      <c r="E172" s="75"/>
      <c r="F172" s="75"/>
      <c r="G172" s="75"/>
      <c r="H172" s="75"/>
    </row>
    <row r="173" spans="1:8" s="67" customFormat="1" thickBot="1">
      <c r="A173" s="78">
        <v>12020480</v>
      </c>
      <c r="B173" s="105"/>
      <c r="C173" s="10">
        <v>31921902</v>
      </c>
      <c r="D173" s="119" t="s">
        <v>68</v>
      </c>
      <c r="E173" s="75"/>
      <c r="F173" s="75"/>
      <c r="G173" s="75"/>
      <c r="H173" s="75"/>
    </row>
    <row r="174" spans="1:8" s="67" customFormat="1" thickBot="1">
      <c r="A174" s="78">
        <v>12020481</v>
      </c>
      <c r="B174" s="79" t="s">
        <v>664</v>
      </c>
      <c r="C174" s="10">
        <v>31921902</v>
      </c>
      <c r="D174" s="119" t="s">
        <v>69</v>
      </c>
      <c r="E174" s="75"/>
      <c r="F174" s="75">
        <v>1000000</v>
      </c>
      <c r="G174" s="75">
        <v>750000</v>
      </c>
      <c r="H174" s="75">
        <v>1000000</v>
      </c>
    </row>
    <row r="175" spans="1:8" s="67" customFormat="1" thickBot="1">
      <c r="A175" s="78">
        <v>12020482</v>
      </c>
      <c r="B175" s="105"/>
      <c r="C175" s="10">
        <v>31921902</v>
      </c>
      <c r="D175" s="119" t="s">
        <v>70</v>
      </c>
      <c r="E175" s="75"/>
      <c r="F175" s="75"/>
      <c r="G175" s="75"/>
      <c r="H175" s="75"/>
    </row>
    <row r="176" spans="1:8" s="67" customFormat="1" thickBot="1">
      <c r="A176" s="78">
        <v>12020483</v>
      </c>
      <c r="B176" s="105"/>
      <c r="C176" s="10">
        <v>31921902</v>
      </c>
      <c r="D176" s="119" t="s">
        <v>71</v>
      </c>
      <c r="E176" s="75"/>
      <c r="F176" s="75"/>
      <c r="G176" s="75"/>
      <c r="H176" s="75"/>
    </row>
    <row r="177" spans="1:8" s="67" customFormat="1" thickBot="1">
      <c r="A177" s="78">
        <v>12020484</v>
      </c>
      <c r="B177" s="105"/>
      <c r="C177" s="10">
        <v>31921902</v>
      </c>
      <c r="D177" s="119" t="s">
        <v>72</v>
      </c>
      <c r="E177" s="75"/>
      <c r="F177" s="75"/>
      <c r="G177" s="75"/>
      <c r="H177" s="75"/>
    </row>
    <row r="178" spans="1:8" s="67" customFormat="1" thickBot="1">
      <c r="A178" s="78">
        <v>12020485</v>
      </c>
      <c r="B178" s="105"/>
      <c r="C178" s="10">
        <v>31921902</v>
      </c>
      <c r="D178" s="119" t="s">
        <v>73</v>
      </c>
      <c r="E178" s="75"/>
      <c r="F178" s="75"/>
      <c r="G178" s="75"/>
      <c r="H178" s="75"/>
    </row>
    <row r="179" spans="1:8" s="67" customFormat="1" thickBot="1">
      <c r="A179" s="78">
        <v>12020486</v>
      </c>
      <c r="B179" s="105"/>
      <c r="C179" s="10">
        <v>31921902</v>
      </c>
      <c r="D179" s="119" t="s">
        <v>74</v>
      </c>
      <c r="E179" s="75"/>
      <c r="F179" s="75"/>
      <c r="G179" s="75"/>
      <c r="H179" s="75"/>
    </row>
    <row r="180" spans="1:8" s="67" customFormat="1" thickBot="1">
      <c r="A180" s="78">
        <v>12020487</v>
      </c>
      <c r="B180" s="79" t="s">
        <v>664</v>
      </c>
      <c r="C180" s="10">
        <v>31921902</v>
      </c>
      <c r="D180" s="119" t="s">
        <v>75</v>
      </c>
      <c r="E180" s="75"/>
      <c r="F180" s="75"/>
      <c r="G180" s="75"/>
      <c r="H180" s="75"/>
    </row>
    <row r="181" spans="1:8" s="67" customFormat="1" thickBot="1">
      <c r="A181" s="78">
        <v>12020488</v>
      </c>
      <c r="B181" s="105"/>
      <c r="C181" s="10">
        <v>31921902</v>
      </c>
      <c r="D181" s="119" t="s">
        <v>76</v>
      </c>
      <c r="E181" s="75"/>
      <c r="F181" s="75"/>
      <c r="G181" s="75"/>
      <c r="H181" s="75"/>
    </row>
    <row r="182" spans="1:8" s="67" customFormat="1" thickBot="1">
      <c r="A182" s="78">
        <v>12020489</v>
      </c>
      <c r="B182" s="79" t="s">
        <v>664</v>
      </c>
      <c r="C182" s="10">
        <v>31921902</v>
      </c>
      <c r="D182" s="119" t="s">
        <v>296</v>
      </c>
      <c r="E182" s="75">
        <v>511000</v>
      </c>
      <c r="F182" s="75">
        <v>3000000</v>
      </c>
      <c r="G182" s="75">
        <v>2450000</v>
      </c>
      <c r="H182" s="75">
        <v>3000000</v>
      </c>
    </row>
    <row r="183" spans="1:8" s="67" customFormat="1" thickBot="1">
      <c r="A183" s="78">
        <v>12020490</v>
      </c>
      <c r="B183" s="79" t="s">
        <v>664</v>
      </c>
      <c r="C183" s="10">
        <v>31921902</v>
      </c>
      <c r="D183" s="119" t="s">
        <v>636</v>
      </c>
      <c r="E183" s="75"/>
      <c r="F183" s="75"/>
      <c r="G183" s="75"/>
      <c r="H183" s="75"/>
    </row>
    <row r="184" spans="1:8" s="67" customFormat="1" ht="24.75" customHeight="1" thickBot="1">
      <c r="A184" s="78">
        <v>12020491</v>
      </c>
      <c r="B184" s="79" t="s">
        <v>664</v>
      </c>
      <c r="C184" s="10">
        <v>31921902</v>
      </c>
      <c r="D184" s="119" t="s">
        <v>637</v>
      </c>
      <c r="E184" s="75"/>
      <c r="F184" s="75">
        <v>1000000</v>
      </c>
      <c r="G184" s="75">
        <v>210000</v>
      </c>
      <c r="H184" s="75">
        <v>1000000</v>
      </c>
    </row>
    <row r="185" spans="1:8" s="67" customFormat="1" thickBot="1">
      <c r="A185" s="97">
        <v>12020492</v>
      </c>
      <c r="B185" s="79" t="s">
        <v>664</v>
      </c>
      <c r="C185" s="10">
        <v>31921902</v>
      </c>
      <c r="D185" s="120" t="s">
        <v>638</v>
      </c>
      <c r="E185" s="89"/>
      <c r="F185" s="89"/>
      <c r="G185" s="89"/>
      <c r="H185" s="89"/>
    </row>
    <row r="186" spans="1:8" s="67" customFormat="1" thickBot="1">
      <c r="A186" s="98"/>
      <c r="B186" s="98"/>
      <c r="C186" s="10">
        <v>31921902</v>
      </c>
      <c r="D186" s="69" t="s">
        <v>560</v>
      </c>
      <c r="E186" s="99">
        <f>SUM(E120:E185)</f>
        <v>2007776</v>
      </c>
      <c r="F186" s="99">
        <f t="shared" ref="F186:H186" si="4">SUM(F120:F185)</f>
        <v>137532431</v>
      </c>
      <c r="G186" s="99">
        <f t="shared" si="4"/>
        <v>19749631.550000001</v>
      </c>
      <c r="H186" s="99">
        <f t="shared" si="4"/>
        <v>154015231</v>
      </c>
    </row>
    <row r="187" spans="1:8" s="67" customFormat="1" thickBot="1">
      <c r="A187" s="117">
        <v>12020500</v>
      </c>
      <c r="B187" s="118"/>
      <c r="C187" s="10">
        <v>31921902</v>
      </c>
      <c r="D187" s="103" t="s">
        <v>77</v>
      </c>
      <c r="E187" s="96"/>
      <c r="F187" s="96"/>
      <c r="G187" s="96"/>
      <c r="H187" s="96"/>
    </row>
    <row r="188" spans="1:8" s="67" customFormat="1" ht="36.75" thickBot="1">
      <c r="A188" s="78">
        <v>12020501</v>
      </c>
      <c r="B188" s="79" t="s">
        <v>664</v>
      </c>
      <c r="C188" s="10">
        <v>31921902</v>
      </c>
      <c r="D188" s="80" t="s">
        <v>309</v>
      </c>
      <c r="E188" s="75"/>
      <c r="F188" s="75">
        <v>200000</v>
      </c>
      <c r="G188" s="75">
        <v>158000</v>
      </c>
      <c r="H188" s="75">
        <v>200000</v>
      </c>
    </row>
    <row r="189" spans="1:8" s="67" customFormat="1" thickBot="1">
      <c r="A189" s="78">
        <v>12020502</v>
      </c>
      <c r="B189" s="105"/>
      <c r="C189" s="10">
        <v>31921902</v>
      </c>
      <c r="D189" s="80" t="s">
        <v>78</v>
      </c>
      <c r="E189" s="75"/>
      <c r="F189" s="75"/>
      <c r="G189" s="75"/>
      <c r="H189" s="75"/>
    </row>
    <row r="190" spans="1:8" s="67" customFormat="1" thickBot="1">
      <c r="A190" s="78">
        <v>12020503</v>
      </c>
      <c r="B190" s="105"/>
      <c r="C190" s="10">
        <v>31921902</v>
      </c>
      <c r="D190" s="80" t="s">
        <v>79</v>
      </c>
      <c r="E190" s="75"/>
      <c r="F190" s="75"/>
      <c r="G190" s="75"/>
      <c r="H190" s="75"/>
    </row>
    <row r="191" spans="1:8" s="67" customFormat="1" thickBot="1">
      <c r="A191" s="78">
        <v>12020504</v>
      </c>
      <c r="B191" s="105"/>
      <c r="C191" s="10">
        <v>31921902</v>
      </c>
      <c r="D191" s="80" t="s">
        <v>80</v>
      </c>
      <c r="E191" s="75"/>
      <c r="F191" s="75"/>
      <c r="G191" s="75"/>
      <c r="H191" s="75"/>
    </row>
    <row r="192" spans="1:8" s="67" customFormat="1" thickBot="1">
      <c r="A192" s="78">
        <v>12020505</v>
      </c>
      <c r="B192" s="105"/>
      <c r="C192" s="10">
        <v>31921902</v>
      </c>
      <c r="D192" s="80" t="s">
        <v>81</v>
      </c>
      <c r="E192" s="75"/>
      <c r="F192" s="75"/>
      <c r="G192" s="75"/>
      <c r="H192" s="75"/>
    </row>
    <row r="193" spans="1:8" s="67" customFormat="1" thickBot="1">
      <c r="A193" s="81">
        <v>12020502</v>
      </c>
      <c r="B193" s="85"/>
      <c r="C193" s="10">
        <v>31921902</v>
      </c>
      <c r="D193" s="80" t="s">
        <v>291</v>
      </c>
      <c r="E193" s="75"/>
      <c r="F193" s="75"/>
      <c r="G193" s="75"/>
      <c r="H193" s="75"/>
    </row>
    <row r="194" spans="1:8" s="67" customFormat="1" thickBot="1">
      <c r="A194" s="86">
        <v>12020503</v>
      </c>
      <c r="B194" s="87"/>
      <c r="C194" s="10">
        <v>31921902</v>
      </c>
      <c r="D194" s="88" t="s">
        <v>292</v>
      </c>
      <c r="E194" s="89"/>
      <c r="F194" s="89"/>
      <c r="G194" s="89"/>
      <c r="H194" s="89"/>
    </row>
    <row r="195" spans="1:8" s="67" customFormat="1" thickBot="1">
      <c r="A195" s="98"/>
      <c r="B195" s="98"/>
      <c r="C195" s="10">
        <v>31921902</v>
      </c>
      <c r="D195" s="69" t="s">
        <v>560</v>
      </c>
      <c r="E195" s="99">
        <f>SUM(E188:E194)</f>
        <v>0</v>
      </c>
      <c r="F195" s="99">
        <f t="shared" ref="F195:H195" si="5">SUM(F188:F194)</f>
        <v>200000</v>
      </c>
      <c r="G195" s="99">
        <f t="shared" si="5"/>
        <v>158000</v>
      </c>
      <c r="H195" s="99">
        <f t="shared" si="5"/>
        <v>200000</v>
      </c>
    </row>
    <row r="196" spans="1:8" s="67" customFormat="1" thickBot="1">
      <c r="A196" s="117">
        <v>12020600</v>
      </c>
      <c r="B196" s="79"/>
      <c r="C196" s="10">
        <v>31921902</v>
      </c>
      <c r="D196" s="103" t="s">
        <v>82</v>
      </c>
      <c r="E196" s="96"/>
      <c r="F196" s="96"/>
      <c r="G196" s="96"/>
      <c r="H196" s="96"/>
    </row>
    <row r="197" spans="1:8" s="67" customFormat="1" thickBot="1">
      <c r="A197" s="78">
        <v>12020601</v>
      </c>
      <c r="B197" s="79" t="s">
        <v>664</v>
      </c>
      <c r="C197" s="10">
        <v>31921902</v>
      </c>
      <c r="D197" s="115" t="s">
        <v>83</v>
      </c>
      <c r="E197" s="75"/>
      <c r="F197" s="75"/>
      <c r="G197" s="75"/>
      <c r="H197" s="75"/>
    </row>
    <row r="198" spans="1:8" s="67" customFormat="1" thickBot="1">
      <c r="A198" s="78">
        <v>12020602</v>
      </c>
      <c r="B198" s="105"/>
      <c r="C198" s="10">
        <v>31921902</v>
      </c>
      <c r="D198" s="115" t="s">
        <v>84</v>
      </c>
      <c r="E198" s="75"/>
      <c r="F198" s="75"/>
      <c r="G198" s="75"/>
      <c r="H198" s="75"/>
    </row>
    <row r="199" spans="1:8" s="67" customFormat="1" ht="36.75" thickBot="1">
      <c r="A199" s="78">
        <v>12020603</v>
      </c>
      <c r="B199" s="105"/>
      <c r="C199" s="10">
        <v>31921902</v>
      </c>
      <c r="D199" s="115" t="s">
        <v>85</v>
      </c>
      <c r="E199" s="75"/>
      <c r="F199" s="75"/>
      <c r="G199" s="75"/>
      <c r="H199" s="75"/>
    </row>
    <row r="200" spans="1:8" s="67" customFormat="1" thickBot="1">
      <c r="A200" s="78">
        <v>12020604</v>
      </c>
      <c r="B200" s="105"/>
      <c r="C200" s="10">
        <v>31921902</v>
      </c>
      <c r="D200" s="115" t="s">
        <v>86</v>
      </c>
      <c r="E200" s="75"/>
      <c r="F200" s="75"/>
      <c r="G200" s="75"/>
      <c r="H200" s="75"/>
    </row>
    <row r="201" spans="1:8" s="67" customFormat="1" thickBot="1">
      <c r="A201" s="78">
        <v>12020605</v>
      </c>
      <c r="B201" s="105"/>
      <c r="C201" s="10">
        <v>31921902</v>
      </c>
      <c r="D201" s="80" t="s">
        <v>87</v>
      </c>
      <c r="E201" s="75"/>
      <c r="F201" s="75"/>
      <c r="G201" s="75"/>
      <c r="H201" s="75"/>
    </row>
    <row r="202" spans="1:8" s="67" customFormat="1" thickBot="1">
      <c r="A202" s="78">
        <v>12020606</v>
      </c>
      <c r="B202" s="105"/>
      <c r="C202" s="10">
        <v>31921902</v>
      </c>
      <c r="D202" s="80" t="s">
        <v>88</v>
      </c>
      <c r="E202" s="75"/>
      <c r="F202" s="75"/>
      <c r="G202" s="75"/>
      <c r="H202" s="75"/>
    </row>
    <row r="203" spans="1:8" s="67" customFormat="1" thickBot="1">
      <c r="A203" s="78">
        <v>12020607</v>
      </c>
      <c r="B203" s="79" t="s">
        <v>664</v>
      </c>
      <c r="C203" s="10">
        <v>31921902</v>
      </c>
      <c r="D203" s="80" t="s">
        <v>89</v>
      </c>
      <c r="E203" s="75"/>
      <c r="F203" s="75"/>
      <c r="G203" s="75"/>
      <c r="H203" s="75"/>
    </row>
    <row r="204" spans="1:8" s="67" customFormat="1" thickBot="1">
      <c r="A204" s="78">
        <v>12020617</v>
      </c>
      <c r="B204" s="105"/>
      <c r="C204" s="10">
        <v>31921902</v>
      </c>
      <c r="D204" s="80" t="s">
        <v>90</v>
      </c>
      <c r="E204" s="75"/>
      <c r="F204" s="75"/>
      <c r="G204" s="75"/>
      <c r="H204" s="75"/>
    </row>
    <row r="205" spans="1:8" s="67" customFormat="1" thickBot="1">
      <c r="A205" s="78">
        <v>12020618</v>
      </c>
      <c r="B205" s="105"/>
      <c r="C205" s="10">
        <v>31921902</v>
      </c>
      <c r="D205" s="80" t="s">
        <v>91</v>
      </c>
      <c r="E205" s="75"/>
      <c r="F205" s="75"/>
      <c r="G205" s="75"/>
      <c r="H205" s="75"/>
    </row>
    <row r="206" spans="1:8" s="67" customFormat="1" thickBot="1">
      <c r="A206" s="78">
        <v>12020619</v>
      </c>
      <c r="B206" s="105"/>
      <c r="C206" s="10">
        <v>31921902</v>
      </c>
      <c r="D206" s="80" t="s">
        <v>92</v>
      </c>
      <c r="E206" s="75"/>
      <c r="F206" s="75"/>
      <c r="G206" s="75"/>
      <c r="H206" s="75"/>
    </row>
    <row r="207" spans="1:8" s="67" customFormat="1" ht="36.75" thickBot="1">
      <c r="A207" s="78">
        <v>12020620</v>
      </c>
      <c r="B207" s="105"/>
      <c r="C207" s="10">
        <v>31921902</v>
      </c>
      <c r="D207" s="80" t="s">
        <v>93</v>
      </c>
      <c r="E207" s="75"/>
      <c r="F207" s="75"/>
      <c r="G207" s="75"/>
      <c r="H207" s="75"/>
    </row>
    <row r="208" spans="1:8" s="67" customFormat="1" thickBot="1">
      <c r="A208" s="78">
        <v>12020621</v>
      </c>
      <c r="B208" s="105"/>
      <c r="C208" s="10">
        <v>31921902</v>
      </c>
      <c r="D208" s="80" t="s">
        <v>94</v>
      </c>
      <c r="E208" s="75"/>
      <c r="F208" s="75"/>
      <c r="G208" s="75"/>
      <c r="H208" s="75"/>
    </row>
    <row r="209" spans="1:8" s="67" customFormat="1" thickBot="1">
      <c r="A209" s="78">
        <v>12020622</v>
      </c>
      <c r="B209" s="105"/>
      <c r="C209" s="10">
        <v>31921902</v>
      </c>
      <c r="D209" s="115" t="s">
        <v>95</v>
      </c>
      <c r="E209" s="75"/>
      <c r="F209" s="75"/>
      <c r="G209" s="75"/>
      <c r="H209" s="75"/>
    </row>
    <row r="210" spans="1:8" s="67" customFormat="1" thickBot="1">
      <c r="A210" s="78">
        <v>12020623</v>
      </c>
      <c r="B210" s="105"/>
      <c r="C210" s="10">
        <v>31921902</v>
      </c>
      <c r="D210" s="115" t="s">
        <v>96</v>
      </c>
      <c r="E210" s="75"/>
      <c r="F210" s="75"/>
      <c r="G210" s="75"/>
      <c r="H210" s="75"/>
    </row>
    <row r="211" spans="1:8" s="67" customFormat="1" thickBot="1">
      <c r="A211" s="78">
        <v>12020624</v>
      </c>
      <c r="B211" s="79" t="s">
        <v>664</v>
      </c>
      <c r="C211" s="10">
        <v>31921902</v>
      </c>
      <c r="D211" s="115" t="s">
        <v>97</v>
      </c>
      <c r="E211" s="75"/>
      <c r="F211" s="75"/>
      <c r="G211" s="75"/>
      <c r="H211" s="75"/>
    </row>
    <row r="212" spans="1:8" s="67" customFormat="1" thickBot="1">
      <c r="A212" s="78">
        <v>12020625</v>
      </c>
      <c r="B212" s="79" t="s">
        <v>664</v>
      </c>
      <c r="C212" s="10">
        <v>31921902</v>
      </c>
      <c r="D212" s="115" t="s">
        <v>98</v>
      </c>
      <c r="E212" s="75"/>
      <c r="F212" s="75"/>
      <c r="G212" s="75"/>
      <c r="H212" s="75"/>
    </row>
    <row r="213" spans="1:8" s="67" customFormat="1" thickBot="1">
      <c r="A213" s="78">
        <v>12020626</v>
      </c>
      <c r="B213" s="105"/>
      <c r="C213" s="10">
        <v>31921902</v>
      </c>
      <c r="D213" s="115" t="s">
        <v>99</v>
      </c>
      <c r="E213" s="75"/>
      <c r="F213" s="75"/>
      <c r="G213" s="75"/>
      <c r="H213" s="75"/>
    </row>
    <row r="214" spans="1:8" s="67" customFormat="1" thickBot="1">
      <c r="A214" s="78">
        <v>12020627</v>
      </c>
      <c r="B214" s="105"/>
      <c r="C214" s="10">
        <v>31921902</v>
      </c>
      <c r="D214" s="115" t="s">
        <v>100</v>
      </c>
      <c r="E214" s="75"/>
      <c r="F214" s="75"/>
      <c r="G214" s="75"/>
      <c r="H214" s="75"/>
    </row>
    <row r="215" spans="1:8" s="67" customFormat="1" thickBot="1">
      <c r="A215" s="78">
        <v>12020628</v>
      </c>
      <c r="B215" s="79" t="s">
        <v>664</v>
      </c>
      <c r="C215" s="10">
        <v>31921902</v>
      </c>
      <c r="D215" s="115" t="s">
        <v>639</v>
      </c>
      <c r="E215" s="75"/>
      <c r="F215" s="75"/>
      <c r="G215" s="75"/>
      <c r="H215" s="75"/>
    </row>
    <row r="216" spans="1:8" s="67" customFormat="1" thickBot="1">
      <c r="A216" s="78">
        <v>12020629</v>
      </c>
      <c r="B216" s="105"/>
      <c r="C216" s="10">
        <v>31921902</v>
      </c>
      <c r="D216" s="80" t="s">
        <v>101</v>
      </c>
      <c r="E216" s="75"/>
      <c r="F216" s="75"/>
      <c r="G216" s="75"/>
      <c r="H216" s="75"/>
    </row>
    <row r="217" spans="1:8" s="67" customFormat="1" thickBot="1">
      <c r="A217" s="78">
        <v>12020630</v>
      </c>
      <c r="B217" s="79" t="s">
        <v>664</v>
      </c>
      <c r="C217" s="10">
        <v>31921902</v>
      </c>
      <c r="D217" s="119" t="s">
        <v>102</v>
      </c>
      <c r="E217" s="75"/>
      <c r="F217" s="75"/>
      <c r="G217" s="75"/>
      <c r="H217" s="75"/>
    </row>
    <row r="218" spans="1:8" s="67" customFormat="1" thickBot="1">
      <c r="A218" s="97">
        <v>12020631</v>
      </c>
      <c r="B218" s="79" t="s">
        <v>664</v>
      </c>
      <c r="C218" s="10">
        <v>31921902</v>
      </c>
      <c r="D218" s="88" t="s">
        <v>310</v>
      </c>
      <c r="E218" s="89"/>
      <c r="F218" s="89"/>
      <c r="G218" s="89"/>
      <c r="H218" s="89"/>
    </row>
    <row r="219" spans="1:8" s="67" customFormat="1" thickBot="1">
      <c r="A219" s="98"/>
      <c r="B219" s="98"/>
      <c r="C219" s="10">
        <v>31921902</v>
      </c>
      <c r="D219" s="69" t="s">
        <v>560</v>
      </c>
      <c r="E219" s="93">
        <f>SUM(E197:E218)</f>
        <v>0</v>
      </c>
      <c r="F219" s="93">
        <f t="shared" ref="F219:H219" si="6">SUM(F197:F218)</f>
        <v>0</v>
      </c>
      <c r="G219" s="93">
        <f t="shared" si="6"/>
        <v>0</v>
      </c>
      <c r="H219" s="93">
        <f t="shared" si="6"/>
        <v>0</v>
      </c>
    </row>
    <row r="220" spans="1:8" s="67" customFormat="1" thickBot="1">
      <c r="A220" s="117">
        <v>12020700</v>
      </c>
      <c r="B220" s="118"/>
      <c r="C220" s="10">
        <v>31921902</v>
      </c>
      <c r="D220" s="121" t="s">
        <v>103</v>
      </c>
      <c r="E220" s="96"/>
      <c r="F220" s="96"/>
      <c r="G220" s="96"/>
      <c r="H220" s="96"/>
    </row>
    <row r="221" spans="1:8" s="67" customFormat="1" thickBot="1">
      <c r="A221" s="78">
        <v>12020701</v>
      </c>
      <c r="B221" s="79" t="s">
        <v>664</v>
      </c>
      <c r="C221" s="10">
        <v>31921902</v>
      </c>
      <c r="D221" s="115" t="s">
        <v>640</v>
      </c>
      <c r="E221" s="75"/>
      <c r="F221" s="75"/>
      <c r="G221" s="75"/>
      <c r="H221" s="75"/>
    </row>
    <row r="222" spans="1:8" s="67" customFormat="1" thickBot="1">
      <c r="A222" s="78">
        <v>12020702</v>
      </c>
      <c r="B222" s="105"/>
      <c r="C222" s="10">
        <v>31921902</v>
      </c>
      <c r="D222" s="115" t="s">
        <v>104</v>
      </c>
      <c r="E222" s="75"/>
      <c r="F222" s="75"/>
      <c r="G222" s="75"/>
      <c r="H222" s="75"/>
    </row>
    <row r="223" spans="1:8" s="67" customFormat="1" thickBot="1">
      <c r="A223" s="78">
        <v>12020703</v>
      </c>
      <c r="B223" s="105"/>
      <c r="C223" s="10">
        <v>31921902</v>
      </c>
      <c r="D223" s="115" t="s">
        <v>105</v>
      </c>
      <c r="E223" s="75"/>
      <c r="F223" s="75"/>
      <c r="G223" s="75"/>
      <c r="H223" s="75"/>
    </row>
    <row r="224" spans="1:8" s="67" customFormat="1" thickBot="1">
      <c r="A224" s="78">
        <v>12020704</v>
      </c>
      <c r="B224" s="105"/>
      <c r="C224" s="10">
        <v>31921902</v>
      </c>
      <c r="D224" s="115" t="s">
        <v>106</v>
      </c>
      <c r="E224" s="75"/>
      <c r="F224" s="75"/>
      <c r="G224" s="75"/>
      <c r="H224" s="75"/>
    </row>
    <row r="225" spans="1:8" s="67" customFormat="1" thickBot="1">
      <c r="A225" s="78">
        <v>12020705</v>
      </c>
      <c r="B225" s="105"/>
      <c r="C225" s="10">
        <v>31921902</v>
      </c>
      <c r="D225" s="115" t="s">
        <v>107</v>
      </c>
      <c r="E225" s="75"/>
      <c r="F225" s="75">
        <v>500000</v>
      </c>
      <c r="G225" s="75"/>
      <c r="H225" s="75">
        <v>500000</v>
      </c>
    </row>
    <row r="226" spans="1:8" s="67" customFormat="1" thickBot="1">
      <c r="A226" s="78">
        <v>12020706</v>
      </c>
      <c r="B226" s="105"/>
      <c r="C226" s="10">
        <v>31921902</v>
      </c>
      <c r="D226" s="115" t="s">
        <v>108</v>
      </c>
      <c r="E226" s="75"/>
      <c r="F226" s="75"/>
      <c r="G226" s="75"/>
      <c r="H226" s="75"/>
    </row>
    <row r="227" spans="1:8" s="67" customFormat="1" thickBot="1">
      <c r="A227" s="78">
        <v>12020707</v>
      </c>
      <c r="B227" s="105"/>
      <c r="C227" s="10">
        <v>31921902</v>
      </c>
      <c r="D227" s="115" t="s">
        <v>109</v>
      </c>
      <c r="E227" s="75"/>
      <c r="F227" s="75"/>
      <c r="G227" s="75"/>
      <c r="H227" s="75"/>
    </row>
    <row r="228" spans="1:8" s="67" customFormat="1" thickBot="1">
      <c r="A228" s="78">
        <v>12020708</v>
      </c>
      <c r="B228" s="105"/>
      <c r="C228" s="10">
        <v>31921902</v>
      </c>
      <c r="D228" s="115" t="s">
        <v>110</v>
      </c>
      <c r="E228" s="75"/>
      <c r="F228" s="75"/>
      <c r="G228" s="75"/>
      <c r="H228" s="75"/>
    </row>
    <row r="229" spans="1:8" s="67" customFormat="1" thickBot="1">
      <c r="A229" s="78">
        <v>12020709</v>
      </c>
      <c r="B229" s="105"/>
      <c r="C229" s="10">
        <v>31921902</v>
      </c>
      <c r="D229" s="115" t="s">
        <v>111</v>
      </c>
      <c r="E229" s="75"/>
      <c r="F229" s="75"/>
      <c r="G229" s="75"/>
      <c r="H229" s="75"/>
    </row>
    <row r="230" spans="1:8" s="67" customFormat="1" thickBot="1">
      <c r="A230" s="78">
        <v>12020710</v>
      </c>
      <c r="B230" s="105"/>
      <c r="C230" s="10">
        <v>31921902</v>
      </c>
      <c r="D230" s="115" t="s">
        <v>112</v>
      </c>
      <c r="E230" s="75"/>
      <c r="F230" s="75"/>
      <c r="G230" s="75"/>
      <c r="H230" s="75"/>
    </row>
    <row r="231" spans="1:8" s="67" customFormat="1" thickBot="1">
      <c r="A231" s="78">
        <v>12020711</v>
      </c>
      <c r="B231" s="105"/>
      <c r="C231" s="10">
        <v>31921902</v>
      </c>
      <c r="D231" s="115" t="s">
        <v>113</v>
      </c>
      <c r="E231" s="75"/>
      <c r="F231" s="75">
        <v>500000</v>
      </c>
      <c r="G231" s="75">
        <v>170000</v>
      </c>
      <c r="H231" s="75">
        <v>500000</v>
      </c>
    </row>
    <row r="232" spans="1:8" s="67" customFormat="1" thickBot="1">
      <c r="A232" s="78">
        <v>12020712</v>
      </c>
      <c r="B232" s="105"/>
      <c r="C232" s="10">
        <v>31921902</v>
      </c>
      <c r="D232" s="115" t="s">
        <v>114</v>
      </c>
      <c r="E232" s="75"/>
      <c r="F232" s="75"/>
      <c r="G232" s="75"/>
      <c r="H232" s="75"/>
    </row>
    <row r="233" spans="1:8" s="67" customFormat="1" thickBot="1">
      <c r="A233" s="78">
        <v>12020713</v>
      </c>
      <c r="B233" s="105"/>
      <c r="C233" s="10">
        <v>31921902</v>
      </c>
      <c r="D233" s="115" t="s">
        <v>115</v>
      </c>
      <c r="E233" s="75"/>
      <c r="F233" s="75"/>
      <c r="G233" s="75"/>
      <c r="H233" s="75"/>
    </row>
    <row r="234" spans="1:8" s="67" customFormat="1" thickBot="1">
      <c r="A234" s="78">
        <v>12020714</v>
      </c>
      <c r="B234" s="105"/>
      <c r="C234" s="10">
        <v>31921902</v>
      </c>
      <c r="D234" s="115" t="s">
        <v>116</v>
      </c>
      <c r="E234" s="75"/>
      <c r="F234" s="75"/>
      <c r="G234" s="75"/>
      <c r="H234" s="75"/>
    </row>
    <row r="235" spans="1:8" s="67" customFormat="1" thickBot="1">
      <c r="A235" s="78">
        <v>12020715</v>
      </c>
      <c r="B235" s="105"/>
      <c r="C235" s="10">
        <v>31921902</v>
      </c>
      <c r="D235" s="115" t="s">
        <v>117</v>
      </c>
      <c r="E235" s="75"/>
      <c r="F235" s="75"/>
      <c r="G235" s="75"/>
      <c r="H235" s="75"/>
    </row>
    <row r="236" spans="1:8" s="67" customFormat="1" thickBot="1">
      <c r="A236" s="78">
        <v>12020716</v>
      </c>
      <c r="B236" s="79" t="s">
        <v>664</v>
      </c>
      <c r="C236" s="10">
        <v>31921902</v>
      </c>
      <c r="D236" s="115" t="s">
        <v>118</v>
      </c>
      <c r="E236" s="75"/>
      <c r="F236" s="75"/>
      <c r="G236" s="75"/>
      <c r="H236" s="75"/>
    </row>
    <row r="237" spans="1:8" s="67" customFormat="1" thickBot="1">
      <c r="A237" s="78">
        <v>12020717</v>
      </c>
      <c r="B237" s="105"/>
      <c r="C237" s="10">
        <v>31921902</v>
      </c>
      <c r="D237" s="115" t="s">
        <v>119</v>
      </c>
      <c r="E237" s="75"/>
      <c r="F237" s="75"/>
      <c r="G237" s="75"/>
      <c r="H237" s="75"/>
    </row>
    <row r="238" spans="1:8" s="67" customFormat="1" ht="36.75" thickBot="1">
      <c r="A238" s="78">
        <v>12020718</v>
      </c>
      <c r="B238" s="105"/>
      <c r="C238" s="10">
        <v>31921902</v>
      </c>
      <c r="D238" s="80" t="s">
        <v>120</v>
      </c>
      <c r="E238" s="75"/>
      <c r="F238" s="75"/>
      <c r="G238" s="75"/>
      <c r="H238" s="75"/>
    </row>
    <row r="239" spans="1:8" s="67" customFormat="1" ht="36.75" thickBot="1">
      <c r="A239" s="78">
        <v>12020719</v>
      </c>
      <c r="B239" s="79" t="s">
        <v>664</v>
      </c>
      <c r="C239" s="10">
        <v>31921902</v>
      </c>
      <c r="D239" s="115" t="s">
        <v>121</v>
      </c>
      <c r="E239" s="75"/>
      <c r="F239" s="75"/>
      <c r="G239" s="75"/>
      <c r="H239" s="75"/>
    </row>
    <row r="240" spans="1:8" s="67" customFormat="1" ht="23.25" customHeight="1" thickBot="1">
      <c r="A240" s="78">
        <v>12020720</v>
      </c>
      <c r="B240" s="79" t="s">
        <v>664</v>
      </c>
      <c r="C240" s="10">
        <v>31921902</v>
      </c>
      <c r="D240" s="115" t="s">
        <v>122</v>
      </c>
      <c r="E240" s="75"/>
      <c r="F240" s="75"/>
      <c r="G240" s="75"/>
      <c r="H240" s="75"/>
    </row>
    <row r="241" spans="1:8" s="67" customFormat="1" thickBot="1">
      <c r="A241" s="78">
        <v>12020721</v>
      </c>
      <c r="B241" s="79" t="s">
        <v>664</v>
      </c>
      <c r="C241" s="10">
        <v>31921902</v>
      </c>
      <c r="D241" s="80" t="s">
        <v>123</v>
      </c>
      <c r="E241" s="75"/>
      <c r="F241" s="75"/>
      <c r="G241" s="75"/>
      <c r="H241" s="75"/>
    </row>
    <row r="242" spans="1:8" s="67" customFormat="1" thickBot="1">
      <c r="A242" s="78">
        <v>12020722</v>
      </c>
      <c r="B242" s="105"/>
      <c r="C242" s="10">
        <v>31921902</v>
      </c>
      <c r="D242" s="80" t="s">
        <v>124</v>
      </c>
      <c r="E242" s="75"/>
      <c r="F242" s="75"/>
      <c r="G242" s="75"/>
      <c r="H242" s="75"/>
    </row>
    <row r="243" spans="1:8" s="67" customFormat="1" thickBot="1">
      <c r="A243" s="78">
        <v>12020723</v>
      </c>
      <c r="B243" s="79" t="s">
        <v>664</v>
      </c>
      <c r="C243" s="10">
        <v>31921902</v>
      </c>
      <c r="D243" s="80" t="s">
        <v>125</v>
      </c>
      <c r="E243" s="75"/>
      <c r="F243" s="75"/>
      <c r="G243" s="75"/>
      <c r="H243" s="75"/>
    </row>
    <row r="244" spans="1:8" s="67" customFormat="1" thickBot="1">
      <c r="A244" s="78">
        <v>12020724</v>
      </c>
      <c r="B244" s="105"/>
      <c r="C244" s="10">
        <v>31921902</v>
      </c>
      <c r="D244" s="80" t="s">
        <v>126</v>
      </c>
      <c r="E244" s="75"/>
      <c r="F244" s="75"/>
      <c r="G244" s="75"/>
      <c r="H244" s="75"/>
    </row>
    <row r="245" spans="1:8" s="67" customFormat="1" thickBot="1">
      <c r="A245" s="78">
        <v>12020725</v>
      </c>
      <c r="B245" s="105"/>
      <c r="C245" s="10">
        <v>31921902</v>
      </c>
      <c r="D245" s="80" t="s">
        <v>127</v>
      </c>
      <c r="E245" s="75"/>
      <c r="F245" s="75"/>
      <c r="G245" s="75"/>
      <c r="H245" s="75"/>
    </row>
    <row r="246" spans="1:8" s="67" customFormat="1" thickBot="1">
      <c r="A246" s="78">
        <v>12020726</v>
      </c>
      <c r="B246" s="79" t="s">
        <v>664</v>
      </c>
      <c r="C246" s="10">
        <v>31921902</v>
      </c>
      <c r="D246" s="119" t="s">
        <v>1013</v>
      </c>
      <c r="E246" s="75">
        <v>20054545</v>
      </c>
      <c r="F246" s="75">
        <v>37000000</v>
      </c>
      <c r="G246" s="75">
        <v>850000</v>
      </c>
      <c r="H246" s="75">
        <v>5000000</v>
      </c>
    </row>
    <row r="247" spans="1:8" s="67" customFormat="1" thickBot="1">
      <c r="A247" s="78">
        <v>12020727</v>
      </c>
      <c r="B247" s="79" t="s">
        <v>664</v>
      </c>
      <c r="C247" s="10">
        <v>31921902</v>
      </c>
      <c r="D247" s="80" t="s">
        <v>129</v>
      </c>
      <c r="E247" s="75"/>
      <c r="F247" s="75"/>
      <c r="G247" s="75"/>
      <c r="H247" s="75"/>
    </row>
    <row r="248" spans="1:8" s="67" customFormat="1" ht="36.75" thickBot="1">
      <c r="A248" s="78">
        <v>12020728</v>
      </c>
      <c r="B248" s="79" t="s">
        <v>664</v>
      </c>
      <c r="C248" s="10">
        <v>31921902</v>
      </c>
      <c r="D248" s="80" t="s">
        <v>130</v>
      </c>
      <c r="E248" s="75"/>
      <c r="F248" s="75"/>
      <c r="G248" s="75"/>
      <c r="H248" s="75"/>
    </row>
    <row r="249" spans="1:8" s="67" customFormat="1" thickBot="1">
      <c r="A249" s="78">
        <v>12020729</v>
      </c>
      <c r="B249" s="79" t="s">
        <v>664</v>
      </c>
      <c r="C249" s="10">
        <v>31921902</v>
      </c>
      <c r="D249" s="80" t="s">
        <v>131</v>
      </c>
      <c r="E249" s="75"/>
      <c r="F249" s="75"/>
      <c r="G249" s="75"/>
      <c r="H249" s="75"/>
    </row>
    <row r="250" spans="1:8" s="67" customFormat="1" thickBot="1">
      <c r="A250" s="78">
        <v>12020730</v>
      </c>
      <c r="B250" s="105"/>
      <c r="C250" s="10">
        <v>31921902</v>
      </c>
      <c r="D250" s="80" t="s">
        <v>132</v>
      </c>
      <c r="E250" s="75"/>
      <c r="F250" s="75"/>
      <c r="G250" s="75"/>
      <c r="H250" s="75"/>
    </row>
    <row r="251" spans="1:8" s="67" customFormat="1" thickBot="1">
      <c r="A251" s="78">
        <v>12020731</v>
      </c>
      <c r="B251" s="79" t="s">
        <v>664</v>
      </c>
      <c r="C251" s="10">
        <v>31921902</v>
      </c>
      <c r="D251" s="80" t="s">
        <v>133</v>
      </c>
      <c r="E251" s="75"/>
      <c r="F251" s="75"/>
      <c r="G251" s="75"/>
      <c r="H251" s="75"/>
    </row>
    <row r="252" spans="1:8" s="67" customFormat="1" thickBot="1">
      <c r="A252" s="78">
        <v>12020732</v>
      </c>
      <c r="B252" s="105"/>
      <c r="C252" s="10">
        <v>31921902</v>
      </c>
      <c r="D252" s="80" t="s">
        <v>134</v>
      </c>
      <c r="E252" s="75"/>
      <c r="F252" s="75"/>
      <c r="G252" s="75"/>
      <c r="H252" s="75"/>
    </row>
    <row r="253" spans="1:8" s="67" customFormat="1" thickBot="1">
      <c r="A253" s="78">
        <v>12020733</v>
      </c>
      <c r="B253" s="105"/>
      <c r="C253" s="10">
        <v>31921902</v>
      </c>
      <c r="D253" s="80" t="s">
        <v>135</v>
      </c>
      <c r="E253" s="75"/>
      <c r="F253" s="75"/>
      <c r="G253" s="75"/>
      <c r="H253" s="75"/>
    </row>
    <row r="254" spans="1:8" s="67" customFormat="1" ht="36.75" thickBot="1">
      <c r="A254" s="78">
        <v>12020736</v>
      </c>
      <c r="B254" s="105"/>
      <c r="C254" s="10">
        <v>31921902</v>
      </c>
      <c r="D254" s="80" t="s">
        <v>136</v>
      </c>
      <c r="E254" s="75"/>
      <c r="F254" s="75"/>
      <c r="G254" s="75"/>
      <c r="H254" s="75"/>
    </row>
    <row r="255" spans="1:8" s="67" customFormat="1" thickBot="1">
      <c r="A255" s="78">
        <v>12020737</v>
      </c>
      <c r="B255" s="105"/>
      <c r="C255" s="10">
        <v>31921902</v>
      </c>
      <c r="D255" s="80" t="s">
        <v>687</v>
      </c>
      <c r="E255" s="75"/>
      <c r="F255" s="75"/>
      <c r="G255" s="75"/>
      <c r="H255" s="75"/>
    </row>
    <row r="256" spans="1:8" s="67" customFormat="1" thickBot="1">
      <c r="A256" s="78">
        <v>12020738</v>
      </c>
      <c r="B256" s="79" t="s">
        <v>664</v>
      </c>
      <c r="C256" s="10">
        <v>31921902</v>
      </c>
      <c r="D256" s="80" t="s">
        <v>686</v>
      </c>
      <c r="E256" s="75"/>
      <c r="F256" s="75">
        <v>3000000</v>
      </c>
      <c r="G256" s="75">
        <v>500000</v>
      </c>
      <c r="H256" s="75">
        <v>2000000</v>
      </c>
    </row>
    <row r="257" spans="1:8" s="67" customFormat="1" thickBot="1">
      <c r="A257" s="78">
        <v>12020739</v>
      </c>
      <c r="B257" s="105"/>
      <c r="C257" s="10">
        <v>31921902</v>
      </c>
      <c r="D257" s="80" t="s">
        <v>137</v>
      </c>
      <c r="E257" s="75"/>
      <c r="F257" s="75"/>
      <c r="G257" s="75"/>
      <c r="H257" s="75"/>
    </row>
    <row r="258" spans="1:8" s="67" customFormat="1" thickBot="1">
      <c r="A258" s="78">
        <v>12020747</v>
      </c>
      <c r="B258" s="105"/>
      <c r="C258" s="10">
        <v>31921902</v>
      </c>
      <c r="D258" s="80" t="s">
        <v>138</v>
      </c>
      <c r="E258" s="75">
        <v>1000000</v>
      </c>
      <c r="F258" s="75">
        <v>3000000</v>
      </c>
      <c r="G258" s="75"/>
      <c r="H258" s="75"/>
    </row>
    <row r="259" spans="1:8" s="67" customFormat="1" thickBot="1">
      <c r="A259" s="78">
        <v>12020748</v>
      </c>
      <c r="B259" s="79" t="s">
        <v>664</v>
      </c>
      <c r="C259" s="10">
        <v>31921902</v>
      </c>
      <c r="D259" s="80" t="s">
        <v>311</v>
      </c>
      <c r="E259" s="75"/>
      <c r="F259" s="75"/>
      <c r="G259" s="75"/>
      <c r="H259" s="75"/>
    </row>
    <row r="260" spans="1:8" s="67" customFormat="1" thickBot="1">
      <c r="A260" s="78">
        <v>12020749</v>
      </c>
      <c r="B260" s="79" t="s">
        <v>664</v>
      </c>
      <c r="C260" s="10">
        <v>31921902</v>
      </c>
      <c r="D260" s="80" t="s">
        <v>297</v>
      </c>
      <c r="E260" s="75"/>
      <c r="F260" s="75">
        <v>500000</v>
      </c>
      <c r="G260" s="75">
        <v>110000</v>
      </c>
      <c r="H260" s="75">
        <v>500000</v>
      </c>
    </row>
    <row r="261" spans="1:8" s="67" customFormat="1" thickBot="1">
      <c r="A261" s="97">
        <v>12020750</v>
      </c>
      <c r="B261" s="106"/>
      <c r="C261" s="10">
        <v>31921902</v>
      </c>
      <c r="D261" s="88" t="s">
        <v>688</v>
      </c>
      <c r="E261" s="89"/>
      <c r="F261" s="89"/>
      <c r="G261" s="89"/>
      <c r="H261" s="89"/>
    </row>
    <row r="262" spans="1:8" s="67" customFormat="1" thickBot="1">
      <c r="A262" s="98"/>
      <c r="B262" s="98"/>
      <c r="C262" s="10">
        <v>31921902</v>
      </c>
      <c r="D262" s="69" t="s">
        <v>560</v>
      </c>
      <c r="E262" s="99">
        <f>SUM(E221:E261)</f>
        <v>21054545</v>
      </c>
      <c r="F262" s="99">
        <f t="shared" ref="F262:H262" si="7">SUM(F221:F261)</f>
        <v>44500000</v>
      </c>
      <c r="G262" s="99">
        <f t="shared" si="7"/>
        <v>1630000</v>
      </c>
      <c r="H262" s="99">
        <f t="shared" si="7"/>
        <v>8500000</v>
      </c>
    </row>
    <row r="263" spans="1:8" s="67" customFormat="1" ht="36.75" thickBot="1">
      <c r="A263" s="101">
        <v>120209</v>
      </c>
      <c r="B263" s="102"/>
      <c r="C263" s="10">
        <v>31921902</v>
      </c>
      <c r="D263" s="103" t="s">
        <v>641</v>
      </c>
      <c r="E263" s="96"/>
      <c r="F263" s="96"/>
      <c r="G263" s="96"/>
      <c r="H263" s="96"/>
    </row>
    <row r="264" spans="1:8" s="67" customFormat="1" ht="36.75" thickBot="1">
      <c r="A264" s="78">
        <v>12020904</v>
      </c>
      <c r="B264" s="105"/>
      <c r="C264" s="10">
        <v>31921902</v>
      </c>
      <c r="D264" s="80" t="s">
        <v>642</v>
      </c>
      <c r="E264" s="75"/>
      <c r="F264" s="75"/>
      <c r="G264" s="75"/>
      <c r="H264" s="75"/>
    </row>
    <row r="265" spans="1:8" s="67" customFormat="1" thickBot="1">
      <c r="A265" s="78">
        <v>12020905</v>
      </c>
      <c r="B265" s="105"/>
      <c r="C265" s="10">
        <v>31921902</v>
      </c>
      <c r="D265" s="80" t="s">
        <v>643</v>
      </c>
      <c r="E265" s="75"/>
      <c r="F265" s="75"/>
      <c r="G265" s="75"/>
      <c r="H265" s="75"/>
    </row>
    <row r="266" spans="1:8" s="67" customFormat="1" thickBot="1">
      <c r="A266" s="78">
        <v>12020906</v>
      </c>
      <c r="B266" s="105"/>
      <c r="C266" s="10">
        <v>31921902</v>
      </c>
      <c r="D266" s="80" t="s">
        <v>644</v>
      </c>
      <c r="E266" s="75"/>
      <c r="F266" s="75"/>
      <c r="G266" s="75"/>
      <c r="H266" s="75">
        <v>2500000</v>
      </c>
    </row>
    <row r="267" spans="1:8" s="67" customFormat="1" thickBot="1">
      <c r="A267" s="97">
        <v>12020907</v>
      </c>
      <c r="B267" s="106"/>
      <c r="C267" s="10">
        <v>31921902</v>
      </c>
      <c r="D267" s="88" t="s">
        <v>645</v>
      </c>
      <c r="E267" s="75"/>
      <c r="F267" s="75"/>
      <c r="G267" s="75"/>
      <c r="H267" s="75"/>
    </row>
    <row r="268" spans="1:8" s="67" customFormat="1" thickBot="1">
      <c r="A268" s="98"/>
      <c r="B268" s="98"/>
      <c r="C268" s="10">
        <v>31921902</v>
      </c>
      <c r="D268" s="69" t="s">
        <v>560</v>
      </c>
      <c r="E268" s="75">
        <f>SUM(E264:E267)</f>
        <v>0</v>
      </c>
      <c r="F268" s="75">
        <f t="shared" ref="F268:H268" si="8">SUM(F264:F267)</f>
        <v>0</v>
      </c>
      <c r="G268" s="75">
        <f t="shared" si="8"/>
        <v>0</v>
      </c>
      <c r="H268" s="75">
        <f t="shared" si="8"/>
        <v>2500000</v>
      </c>
    </row>
    <row r="269" spans="1:8" s="67" customFormat="1" thickBot="1">
      <c r="A269" s="117">
        <v>12021000</v>
      </c>
      <c r="B269" s="118"/>
      <c r="C269" s="10">
        <v>31921902</v>
      </c>
      <c r="D269" s="103" t="s">
        <v>139</v>
      </c>
      <c r="E269" s="75"/>
      <c r="F269" s="75"/>
      <c r="G269" s="75"/>
      <c r="H269" s="75"/>
    </row>
    <row r="270" spans="1:8" s="67" customFormat="1" thickBot="1">
      <c r="A270" s="78">
        <v>12021001</v>
      </c>
      <c r="B270" s="105"/>
      <c r="C270" s="10">
        <v>31921902</v>
      </c>
      <c r="D270" s="115" t="s">
        <v>140</v>
      </c>
      <c r="E270" s="75"/>
      <c r="F270" s="75"/>
      <c r="G270" s="75"/>
      <c r="H270" s="75"/>
    </row>
    <row r="271" spans="1:8" s="67" customFormat="1" thickBot="1">
      <c r="A271" s="78">
        <v>12021002</v>
      </c>
      <c r="B271" s="105"/>
      <c r="C271" s="10">
        <v>31921902</v>
      </c>
      <c r="D271" s="115" t="s">
        <v>141</v>
      </c>
      <c r="E271" s="75"/>
      <c r="F271" s="75"/>
      <c r="G271" s="75"/>
      <c r="H271" s="75"/>
    </row>
    <row r="272" spans="1:8" s="67" customFormat="1" thickBot="1">
      <c r="A272" s="78">
        <v>12021003</v>
      </c>
      <c r="B272" s="105"/>
      <c r="C272" s="10">
        <v>31921902</v>
      </c>
      <c r="D272" s="115" t="s">
        <v>142</v>
      </c>
      <c r="E272" s="75"/>
      <c r="F272" s="75"/>
      <c r="G272" s="75"/>
      <c r="H272" s="75"/>
    </row>
    <row r="273" spans="1:8" s="67" customFormat="1" thickBot="1">
      <c r="A273" s="78">
        <v>12021004</v>
      </c>
      <c r="B273" s="105"/>
      <c r="C273" s="10">
        <v>31921902</v>
      </c>
      <c r="D273" s="115" t="s">
        <v>143</v>
      </c>
      <c r="E273" s="75"/>
      <c r="F273" s="75"/>
      <c r="G273" s="75"/>
      <c r="H273" s="75"/>
    </row>
    <row r="274" spans="1:8" s="67" customFormat="1" thickBot="1">
      <c r="A274" s="78">
        <v>12021005</v>
      </c>
      <c r="B274" s="105"/>
      <c r="C274" s="10">
        <v>31921902</v>
      </c>
      <c r="D274" s="115" t="s">
        <v>144</v>
      </c>
      <c r="E274" s="75"/>
      <c r="F274" s="75"/>
      <c r="G274" s="75"/>
      <c r="H274" s="75"/>
    </row>
    <row r="275" spans="1:8" s="67" customFormat="1" thickBot="1">
      <c r="A275" s="97">
        <v>12021006</v>
      </c>
      <c r="B275" s="106"/>
      <c r="C275" s="10">
        <v>31921902</v>
      </c>
      <c r="D275" s="120" t="s">
        <v>145</v>
      </c>
      <c r="E275" s="75">
        <v>19000000</v>
      </c>
      <c r="F275" s="75">
        <v>30000000</v>
      </c>
      <c r="G275" s="75">
        <v>1300000</v>
      </c>
      <c r="H275" s="75">
        <v>3000000</v>
      </c>
    </row>
    <row r="276" spans="1:8" s="67" customFormat="1" thickBot="1">
      <c r="A276" s="98"/>
      <c r="B276" s="98"/>
      <c r="C276" s="10">
        <v>31921902</v>
      </c>
      <c r="D276" s="69" t="s">
        <v>560</v>
      </c>
      <c r="E276" s="470">
        <f>SUM(E270:E275)</f>
        <v>19000000</v>
      </c>
      <c r="F276" s="470">
        <f t="shared" ref="F276:H276" si="9">SUM(F270:F275)</f>
        <v>30000000</v>
      </c>
      <c r="G276" s="470">
        <f t="shared" si="9"/>
        <v>1300000</v>
      </c>
      <c r="H276" s="470">
        <f t="shared" si="9"/>
        <v>3000000</v>
      </c>
    </row>
    <row r="277" spans="1:8" s="67" customFormat="1" thickBot="1">
      <c r="A277" s="117">
        <v>12021100</v>
      </c>
      <c r="B277" s="118"/>
      <c r="C277" s="10">
        <v>31921902</v>
      </c>
      <c r="D277" s="103" t="s">
        <v>146</v>
      </c>
      <c r="E277" s="75"/>
      <c r="F277" s="89"/>
      <c r="G277" s="75"/>
      <c r="H277" s="89"/>
    </row>
    <row r="278" spans="1:8" s="67" customFormat="1" ht="26.25" customHeight="1" thickBot="1">
      <c r="A278" s="78">
        <v>12021101</v>
      </c>
      <c r="B278" s="79" t="s">
        <v>664</v>
      </c>
      <c r="C278" s="10">
        <v>31921902</v>
      </c>
      <c r="D278" s="80" t="s">
        <v>147</v>
      </c>
      <c r="E278" s="76"/>
      <c r="F278" s="166">
        <v>1000000</v>
      </c>
      <c r="G278" s="76"/>
      <c r="H278" s="166">
        <v>1000000</v>
      </c>
    </row>
    <row r="279" spans="1:8" s="67" customFormat="1" ht="36.75" thickBot="1">
      <c r="A279" s="78">
        <v>12021102</v>
      </c>
      <c r="B279" s="105"/>
      <c r="C279" s="10">
        <v>31921902</v>
      </c>
      <c r="D279" s="80" t="s">
        <v>646</v>
      </c>
      <c r="E279" s="75"/>
      <c r="F279" s="96"/>
      <c r="G279" s="75"/>
      <c r="H279" s="96"/>
    </row>
    <row r="280" spans="1:8" s="67" customFormat="1" thickBot="1">
      <c r="A280" s="78">
        <v>12021103</v>
      </c>
      <c r="B280" s="105"/>
      <c r="C280" s="10">
        <v>31921902</v>
      </c>
      <c r="D280" s="80" t="s">
        <v>647</v>
      </c>
      <c r="E280" s="75"/>
      <c r="F280" s="75">
        <v>2500000</v>
      </c>
      <c r="G280" s="75"/>
      <c r="H280" s="75">
        <v>2500000</v>
      </c>
    </row>
    <row r="281" spans="1:8" s="67" customFormat="1" thickBot="1">
      <c r="A281" s="78">
        <v>12021104</v>
      </c>
      <c r="B281" s="79" t="s">
        <v>664</v>
      </c>
      <c r="C281" s="10">
        <v>31921902</v>
      </c>
      <c r="D281" s="80" t="s">
        <v>648</v>
      </c>
      <c r="E281" s="75">
        <v>325800</v>
      </c>
      <c r="F281" s="75">
        <v>3200000</v>
      </c>
      <c r="G281" s="75">
        <v>2412000</v>
      </c>
      <c r="H281" s="75">
        <v>5500000</v>
      </c>
    </row>
    <row r="282" spans="1:8" s="67" customFormat="1" thickBot="1">
      <c r="A282" s="78">
        <v>12021105</v>
      </c>
      <c r="B282" s="79" t="s">
        <v>664</v>
      </c>
      <c r="C282" s="10">
        <v>31921902</v>
      </c>
      <c r="D282" s="80" t="s">
        <v>424</v>
      </c>
      <c r="E282" s="75">
        <v>658700</v>
      </c>
      <c r="F282" s="75">
        <v>350000</v>
      </c>
      <c r="G282" s="75">
        <v>1321000</v>
      </c>
      <c r="H282" s="75">
        <v>1700000</v>
      </c>
    </row>
    <row r="283" spans="1:8" s="67" customFormat="1" thickBot="1">
      <c r="A283" s="78">
        <v>12021106</v>
      </c>
      <c r="B283" s="79" t="s">
        <v>664</v>
      </c>
      <c r="C283" s="10">
        <v>31921902</v>
      </c>
      <c r="D283" s="80" t="s">
        <v>649</v>
      </c>
      <c r="E283" s="75">
        <v>89700</v>
      </c>
      <c r="F283" s="75">
        <v>100000</v>
      </c>
      <c r="G283" s="75">
        <v>594000</v>
      </c>
      <c r="H283" s="75">
        <v>2700000</v>
      </c>
    </row>
    <row r="284" spans="1:8" s="67" customFormat="1" ht="36.75" thickBot="1">
      <c r="A284" s="78">
        <v>12021107</v>
      </c>
      <c r="B284" s="105"/>
      <c r="C284" s="10">
        <v>31921902</v>
      </c>
      <c r="D284" s="80" t="s">
        <v>650</v>
      </c>
      <c r="E284" s="75"/>
      <c r="F284" s="75"/>
      <c r="G284" s="75"/>
      <c r="H284" s="75"/>
    </row>
    <row r="285" spans="1:8" s="67" customFormat="1" thickBot="1">
      <c r="A285" s="97">
        <v>12021108</v>
      </c>
      <c r="B285" s="106"/>
      <c r="C285" s="10">
        <v>31921902</v>
      </c>
      <c r="D285" s="88" t="s">
        <v>425</v>
      </c>
      <c r="E285" s="89">
        <v>645000</v>
      </c>
      <c r="F285" s="89">
        <v>3000000</v>
      </c>
      <c r="G285" s="89">
        <v>785000</v>
      </c>
      <c r="H285" s="89">
        <v>4000000</v>
      </c>
    </row>
    <row r="286" spans="1:8" s="67" customFormat="1" thickBot="1">
      <c r="A286" s="98"/>
      <c r="B286" s="98"/>
      <c r="C286" s="10">
        <v>31921902</v>
      </c>
      <c r="D286" s="69" t="s">
        <v>560</v>
      </c>
      <c r="E286" s="99">
        <f>SUM(E278:E285)</f>
        <v>1719200</v>
      </c>
      <c r="F286" s="99">
        <f t="shared" ref="F286:H286" si="10">SUM(F278:F285)</f>
        <v>10150000</v>
      </c>
      <c r="G286" s="99">
        <f t="shared" si="10"/>
        <v>5112000</v>
      </c>
      <c r="H286" s="99">
        <f t="shared" si="10"/>
        <v>17400000</v>
      </c>
    </row>
    <row r="287" spans="1:8" s="67" customFormat="1" thickBot="1">
      <c r="A287" s="117">
        <v>12021200</v>
      </c>
      <c r="B287" s="118"/>
      <c r="C287" s="10">
        <v>31921902</v>
      </c>
      <c r="D287" s="121" t="s">
        <v>148</v>
      </c>
      <c r="E287" s="96"/>
      <c r="F287" s="96"/>
      <c r="G287" s="96"/>
      <c r="H287" s="96"/>
    </row>
    <row r="288" spans="1:8" s="67" customFormat="1" thickBot="1">
      <c r="A288" s="78">
        <v>12021201</v>
      </c>
      <c r="B288" s="105"/>
      <c r="C288" s="10">
        <v>31921902</v>
      </c>
      <c r="D288" s="115" t="s">
        <v>140</v>
      </c>
      <c r="E288" s="75"/>
      <c r="F288" s="75"/>
      <c r="G288" s="75"/>
      <c r="H288" s="75"/>
    </row>
    <row r="289" spans="1:8" s="67" customFormat="1" thickBot="1">
      <c r="A289" s="78">
        <v>12021202</v>
      </c>
      <c r="B289" s="105"/>
      <c r="C289" s="10">
        <v>31921902</v>
      </c>
      <c r="D289" s="115" t="s">
        <v>149</v>
      </c>
      <c r="E289" s="75"/>
      <c r="F289" s="75"/>
      <c r="G289" s="75"/>
      <c r="H289" s="75"/>
    </row>
    <row r="290" spans="1:8" s="67" customFormat="1" thickBot="1">
      <c r="A290" s="78">
        <v>12021203</v>
      </c>
      <c r="B290" s="105"/>
      <c r="C290" s="10">
        <v>31921902</v>
      </c>
      <c r="D290" s="115" t="s">
        <v>150</v>
      </c>
      <c r="E290" s="75"/>
      <c r="F290" s="75"/>
      <c r="G290" s="75"/>
      <c r="H290" s="75"/>
    </row>
    <row r="291" spans="1:8" s="67" customFormat="1" thickBot="1">
      <c r="A291" s="78">
        <v>12021204</v>
      </c>
      <c r="B291" s="105"/>
      <c r="C291" s="10">
        <v>31921902</v>
      </c>
      <c r="D291" s="115" t="s">
        <v>151</v>
      </c>
      <c r="E291" s="75"/>
      <c r="F291" s="75"/>
      <c r="G291" s="75"/>
      <c r="H291" s="75"/>
    </row>
    <row r="292" spans="1:8" s="67" customFormat="1" thickBot="1">
      <c r="A292" s="78">
        <v>12021205</v>
      </c>
      <c r="B292" s="105"/>
      <c r="C292" s="10">
        <v>31921902</v>
      </c>
      <c r="D292" s="115" t="s">
        <v>152</v>
      </c>
      <c r="E292" s="75"/>
      <c r="F292" s="75"/>
      <c r="G292" s="75"/>
      <c r="H292" s="75"/>
    </row>
    <row r="293" spans="1:8" s="67" customFormat="1" thickBot="1">
      <c r="A293" s="97">
        <v>12021210</v>
      </c>
      <c r="B293" s="106"/>
      <c r="C293" s="10">
        <v>31921902</v>
      </c>
      <c r="D293" s="116" t="s">
        <v>153</v>
      </c>
      <c r="E293" s="89"/>
      <c r="F293" s="89"/>
      <c r="G293" s="89"/>
      <c r="H293" s="89"/>
    </row>
    <row r="294" spans="1:8" s="67" customFormat="1" thickBot="1">
      <c r="A294" s="98"/>
      <c r="B294" s="98"/>
      <c r="C294" s="626">
        <v>31921902</v>
      </c>
      <c r="D294" s="69" t="s">
        <v>560</v>
      </c>
      <c r="E294" s="627">
        <f>SUM(E288:E293)</f>
        <v>0</v>
      </c>
      <c r="F294" s="627">
        <f t="shared" ref="F294:H294" si="11">SUM(F288:F293)</f>
        <v>0</v>
      </c>
      <c r="G294" s="627">
        <f t="shared" si="11"/>
        <v>0</v>
      </c>
      <c r="H294" s="549">
        <f t="shared" si="11"/>
        <v>0</v>
      </c>
    </row>
    <row r="295" spans="1:8" s="67" customFormat="1" thickBot="1">
      <c r="A295" s="122">
        <v>13000000</v>
      </c>
      <c r="B295" s="123"/>
      <c r="C295" s="587">
        <v>31921902</v>
      </c>
      <c r="D295" s="124" t="s">
        <v>154</v>
      </c>
      <c r="E295" s="96"/>
      <c r="F295" s="96"/>
      <c r="G295" s="96"/>
      <c r="H295" s="96"/>
    </row>
    <row r="296" spans="1:8" s="67" customFormat="1" thickBot="1">
      <c r="A296" s="125">
        <v>13010000</v>
      </c>
      <c r="B296" s="126"/>
      <c r="C296" s="10">
        <v>31921902</v>
      </c>
      <c r="D296" s="127" t="s">
        <v>154</v>
      </c>
      <c r="E296" s="75"/>
      <c r="F296" s="75"/>
      <c r="G296" s="75"/>
      <c r="H296" s="75"/>
    </row>
    <row r="297" spans="1:8" s="67" customFormat="1" thickBot="1">
      <c r="A297" s="125">
        <v>13010100</v>
      </c>
      <c r="B297" s="126"/>
      <c r="C297" s="10">
        <v>31921902</v>
      </c>
      <c r="D297" s="127" t="s">
        <v>155</v>
      </c>
      <c r="E297" s="75"/>
      <c r="F297" s="75"/>
      <c r="G297" s="75"/>
      <c r="H297" s="75"/>
    </row>
    <row r="298" spans="1:8" s="67" customFormat="1" thickBot="1">
      <c r="A298" s="128">
        <v>13010101</v>
      </c>
      <c r="B298" s="79" t="s">
        <v>664</v>
      </c>
      <c r="C298" s="10">
        <v>31921902</v>
      </c>
      <c r="D298" s="115" t="s">
        <v>156</v>
      </c>
      <c r="E298" s="75"/>
      <c r="F298" s="75"/>
      <c r="G298" s="75"/>
      <c r="H298" s="75"/>
    </row>
    <row r="299" spans="1:8" s="67" customFormat="1" thickBot="1">
      <c r="A299" s="129">
        <v>13010102</v>
      </c>
      <c r="B299" s="79" t="s">
        <v>664</v>
      </c>
      <c r="C299" s="10">
        <v>31921902</v>
      </c>
      <c r="D299" s="116" t="s">
        <v>157</v>
      </c>
      <c r="E299" s="89"/>
      <c r="F299" s="89">
        <v>100000</v>
      </c>
      <c r="G299" s="89"/>
      <c r="H299" s="89">
        <v>100000</v>
      </c>
    </row>
    <row r="300" spans="1:8" s="67" customFormat="1" thickBot="1">
      <c r="A300" s="98"/>
      <c r="B300" s="98"/>
      <c r="C300" s="10">
        <v>31921902</v>
      </c>
      <c r="D300" s="69" t="s">
        <v>560</v>
      </c>
      <c r="E300" s="99">
        <f>SUM(E298:E299)</f>
        <v>0</v>
      </c>
      <c r="F300" s="99">
        <f t="shared" ref="F300:H300" si="12">SUM(F298:F299)</f>
        <v>100000</v>
      </c>
      <c r="G300" s="99">
        <f t="shared" si="12"/>
        <v>0</v>
      </c>
      <c r="H300" s="99">
        <f t="shared" si="12"/>
        <v>100000</v>
      </c>
    </row>
    <row r="301" spans="1:8" s="67" customFormat="1" ht="36.75" thickBot="1">
      <c r="A301" s="122">
        <v>14030100</v>
      </c>
      <c r="B301" s="123"/>
      <c r="C301" s="10">
        <v>31921902</v>
      </c>
      <c r="D301" s="124" t="s">
        <v>158</v>
      </c>
      <c r="E301" s="96"/>
      <c r="F301" s="96"/>
      <c r="G301" s="96"/>
      <c r="H301" s="96"/>
    </row>
    <row r="302" spans="1:8" s="67" customFormat="1" ht="36.75" thickBot="1">
      <c r="A302" s="128">
        <v>14030301</v>
      </c>
      <c r="B302" s="130"/>
      <c r="C302" s="10">
        <v>31921902</v>
      </c>
      <c r="D302" s="115" t="s">
        <v>159</v>
      </c>
      <c r="E302" s="75"/>
      <c r="F302" s="75"/>
      <c r="G302" s="75"/>
      <c r="H302" s="75"/>
    </row>
    <row r="303" spans="1:8" s="67" customFormat="1" ht="36.75" thickBot="1">
      <c r="A303" s="129">
        <v>14030302</v>
      </c>
      <c r="B303" s="131"/>
      <c r="C303" s="10">
        <v>31921902</v>
      </c>
      <c r="D303" s="116" t="s">
        <v>160</v>
      </c>
      <c r="E303" s="89"/>
      <c r="F303" s="89"/>
      <c r="G303" s="89"/>
      <c r="H303" s="89"/>
    </row>
    <row r="304" spans="1:8" s="67" customFormat="1" thickBot="1">
      <c r="A304" s="98"/>
      <c r="B304" s="98"/>
      <c r="C304" s="626">
        <v>31921902</v>
      </c>
      <c r="D304" s="69" t="s">
        <v>560</v>
      </c>
      <c r="E304" s="627">
        <f>SUM(E302:E303)</f>
        <v>0</v>
      </c>
      <c r="F304" s="627"/>
      <c r="G304" s="627"/>
      <c r="H304" s="549"/>
    </row>
    <row r="305" spans="1:8" s="67" customFormat="1" thickBot="1">
      <c r="A305" s="122">
        <v>14070000</v>
      </c>
      <c r="B305" s="123"/>
      <c r="C305" s="587">
        <v>31921902</v>
      </c>
      <c r="D305" s="124" t="s">
        <v>161</v>
      </c>
      <c r="E305" s="96"/>
      <c r="F305" s="96"/>
      <c r="G305" s="96"/>
      <c r="H305" s="96"/>
    </row>
    <row r="306" spans="1:8" s="67" customFormat="1" thickBot="1">
      <c r="A306" s="125">
        <v>14070100</v>
      </c>
      <c r="B306" s="126"/>
      <c r="C306" s="10">
        <v>31921902</v>
      </c>
      <c r="D306" s="127" t="s">
        <v>161</v>
      </c>
      <c r="E306" s="75"/>
      <c r="F306" s="75"/>
      <c r="G306" s="75"/>
      <c r="H306" s="75"/>
    </row>
    <row r="307" spans="1:8" s="67" customFormat="1" thickBot="1">
      <c r="A307" s="128">
        <v>14070101</v>
      </c>
      <c r="B307" s="79" t="s">
        <v>664</v>
      </c>
      <c r="C307" s="10">
        <v>31921902</v>
      </c>
      <c r="D307" s="115" t="s">
        <v>162</v>
      </c>
      <c r="E307" s="75"/>
      <c r="F307" s="75"/>
      <c r="G307" s="75"/>
      <c r="H307" s="75"/>
    </row>
    <row r="308" spans="1:8" s="67" customFormat="1" ht="36.75" thickBot="1">
      <c r="A308" s="129">
        <v>14070102</v>
      </c>
      <c r="B308" s="628" t="s">
        <v>664</v>
      </c>
      <c r="C308" s="10">
        <v>31921902</v>
      </c>
      <c r="D308" s="116" t="s">
        <v>651</v>
      </c>
      <c r="E308" s="89"/>
      <c r="F308" s="89"/>
      <c r="G308" s="89"/>
      <c r="H308" s="89"/>
    </row>
    <row r="309" spans="1:8" s="67" customFormat="1" thickBot="1">
      <c r="A309" s="98"/>
      <c r="B309" s="98"/>
      <c r="C309" s="626">
        <v>31921902</v>
      </c>
      <c r="D309" s="69" t="s">
        <v>560</v>
      </c>
      <c r="E309" s="627">
        <f>SUM(E307:E308)</f>
        <v>0</v>
      </c>
      <c r="F309" s="627">
        <f t="shared" ref="F309:H309" si="13">SUM(F307:F308)</f>
        <v>0</v>
      </c>
      <c r="G309" s="627">
        <f t="shared" si="13"/>
        <v>0</v>
      </c>
      <c r="H309" s="549">
        <f t="shared" si="13"/>
        <v>0</v>
      </c>
    </row>
    <row r="310" spans="1:8" s="67" customFormat="1" ht="36.75" thickBot="1">
      <c r="A310" s="122">
        <v>3108</v>
      </c>
      <c r="B310" s="123"/>
      <c r="C310" s="587">
        <v>31921902</v>
      </c>
      <c r="D310" s="132" t="s">
        <v>652</v>
      </c>
      <c r="E310" s="96"/>
      <c r="F310" s="96"/>
      <c r="G310" s="96"/>
      <c r="H310" s="96"/>
    </row>
    <row r="311" spans="1:8" s="67" customFormat="1" thickBot="1">
      <c r="A311" s="125">
        <v>310801</v>
      </c>
      <c r="B311" s="126"/>
      <c r="C311" s="10">
        <v>31921902</v>
      </c>
      <c r="D311" s="133" t="s">
        <v>653</v>
      </c>
      <c r="E311" s="75"/>
      <c r="F311" s="75"/>
      <c r="G311" s="75"/>
      <c r="H311" s="75"/>
    </row>
    <row r="312" spans="1:8" s="67" customFormat="1" thickBot="1">
      <c r="A312" s="128">
        <v>31080101</v>
      </c>
      <c r="B312" s="130"/>
      <c r="C312" s="10">
        <v>31921902</v>
      </c>
      <c r="D312" s="115" t="s">
        <v>139</v>
      </c>
      <c r="E312" s="75"/>
      <c r="F312" s="75"/>
      <c r="G312" s="75"/>
      <c r="H312" s="75"/>
    </row>
    <row r="313" spans="1:8" s="67" customFormat="1" thickBot="1">
      <c r="A313" s="129">
        <v>31080102</v>
      </c>
      <c r="B313" s="628" t="s">
        <v>664</v>
      </c>
      <c r="C313" s="10">
        <v>31921902</v>
      </c>
      <c r="D313" s="116" t="s">
        <v>298</v>
      </c>
      <c r="E313" s="89"/>
      <c r="F313" s="89"/>
      <c r="G313" s="89"/>
      <c r="H313" s="89"/>
    </row>
    <row r="314" spans="1:8" s="67" customFormat="1" thickBot="1">
      <c r="A314" s="98"/>
      <c r="B314" s="98"/>
      <c r="C314" s="98"/>
      <c r="D314" s="69" t="s">
        <v>560</v>
      </c>
      <c r="E314" s="627">
        <f>SUM(E312:E313)</f>
        <v>0</v>
      </c>
      <c r="F314" s="627">
        <f t="shared" ref="F314:H314" si="14">SUM(F312:F313)</f>
        <v>0</v>
      </c>
      <c r="G314" s="627">
        <f t="shared" si="14"/>
        <v>0</v>
      </c>
      <c r="H314" s="549">
        <f t="shared" si="14"/>
        <v>0</v>
      </c>
    </row>
    <row r="315" spans="1:8" s="134" customFormat="1" thickBot="1">
      <c r="A315" s="135"/>
      <c r="B315" s="135"/>
      <c r="C315" s="135"/>
      <c r="D315" s="136" t="s">
        <v>470</v>
      </c>
      <c r="E315" s="99">
        <f>E18+E24+E30+E118+E186+E195+E219+E262+E268+E276+E286+E294+E300+E304+E309+E314</f>
        <v>3343271535</v>
      </c>
      <c r="F315" s="99">
        <f t="shared" ref="F315:H315" si="15">F18+F24+F30+F118+F186+F195+F219+F262+F268+F276+F286+F294+F300+F304+F309+F314</f>
        <v>6308249314</v>
      </c>
      <c r="G315" s="99">
        <f t="shared" si="15"/>
        <v>4848411708.2166672</v>
      </c>
      <c r="H315" s="99">
        <f t="shared" si="15"/>
        <v>11178377576.26</v>
      </c>
    </row>
    <row r="316" spans="1:8">
      <c r="G316" s="550"/>
      <c r="H316" s="550"/>
    </row>
    <row r="317" spans="1:8">
      <c r="G317" s="138"/>
      <c r="H317" s="138"/>
    </row>
    <row r="318" spans="1:8">
      <c r="G318" s="138"/>
      <c r="H318" s="138"/>
    </row>
    <row r="319" spans="1:8">
      <c r="G319" s="138"/>
      <c r="H319" s="138"/>
    </row>
    <row r="320" spans="1:8">
      <c r="G320" s="138"/>
      <c r="H320" s="138"/>
    </row>
    <row r="321" spans="7:8">
      <c r="G321" s="138"/>
      <c r="H321" s="138"/>
    </row>
    <row r="322" spans="7:8">
      <c r="G322" s="138"/>
      <c r="H322" s="138"/>
    </row>
  </sheetData>
  <mergeCells count="4">
    <mergeCell ref="A1:H1"/>
    <mergeCell ref="A2:H2"/>
    <mergeCell ref="A4:H4"/>
    <mergeCell ref="A3:H3"/>
  </mergeCells>
  <pageMargins left="0.39370078740157483" right="0.23622047244094491" top="0.39370078740157483" bottom="0.51181102362204722" header="0.31496062992125984" footer="0.31496062992125984"/>
  <pageSetup paperSize="9" scale="68" orientation="landscape" r:id="rId1"/>
  <headerFooter>
    <oddFooter>&amp;C&amp;18Page &amp;P of &amp;N&amp;R&amp;18........LOCAL GOVERNMENT KANO STATE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S2173"/>
  <sheetViews>
    <sheetView view="pageBreakPreview" topLeftCell="A3" zoomScale="72" zoomScaleNormal="60" zoomScaleSheetLayoutView="72" workbookViewId="0">
      <selection activeCell="I6" sqref="I6"/>
    </sheetView>
  </sheetViews>
  <sheetFormatPr defaultColWidth="9" defaultRowHeight="20.100000000000001" customHeight="1"/>
  <cols>
    <col min="1" max="1" width="20.85546875" style="139" customWidth="1"/>
    <col min="2" max="2" width="10.5703125" style="140" customWidth="1"/>
    <col min="3" max="3" width="15.85546875" style="141" customWidth="1"/>
    <col min="4" max="4" width="14" style="142" customWidth="1"/>
    <col min="5" max="5" width="53.85546875" style="100" customWidth="1"/>
    <col min="6" max="6" width="27.28515625" style="100" customWidth="1"/>
    <col min="7" max="7" width="31.42578125" style="100" customWidth="1"/>
    <col min="8" max="8" width="30.42578125" style="76" customWidth="1"/>
    <col min="9" max="9" width="30.28515625" style="75" customWidth="1"/>
    <col min="10" max="10" width="12" style="67" bestFit="1" customWidth="1"/>
    <col min="11" max="253" width="9.140625" style="67" customWidth="1"/>
  </cols>
  <sheetData>
    <row r="1" spans="1:9" ht="37.5">
      <c r="A1" s="694" t="s">
        <v>819</v>
      </c>
      <c r="B1" s="695"/>
      <c r="C1" s="695"/>
      <c r="D1" s="695"/>
      <c r="E1" s="695"/>
      <c r="F1" s="695"/>
      <c r="G1" s="695"/>
      <c r="H1" s="695"/>
      <c r="I1" s="696"/>
    </row>
    <row r="2" spans="1:9" ht="23.25">
      <c r="A2" s="697" t="s">
        <v>492</v>
      </c>
      <c r="B2" s="698"/>
      <c r="C2" s="698"/>
      <c r="D2" s="698"/>
      <c r="E2" s="698"/>
      <c r="F2" s="698"/>
      <c r="G2" s="698"/>
      <c r="H2" s="698"/>
      <c r="I2" s="699"/>
    </row>
    <row r="3" spans="1:9" ht="22.5">
      <c r="A3" s="689" t="s">
        <v>1046</v>
      </c>
      <c r="B3" s="690"/>
      <c r="C3" s="690"/>
      <c r="D3" s="690"/>
      <c r="E3" s="690"/>
      <c r="F3" s="690"/>
      <c r="G3" s="690"/>
      <c r="H3" s="690"/>
      <c r="I3" s="700"/>
    </row>
    <row r="4" spans="1:9" ht="23.25" thickBot="1">
      <c r="A4" s="701" t="s">
        <v>281</v>
      </c>
      <c r="B4" s="702"/>
      <c r="C4" s="702"/>
      <c r="D4" s="702"/>
      <c r="E4" s="702"/>
      <c r="F4" s="702"/>
      <c r="G4" s="702"/>
      <c r="H4" s="702"/>
      <c r="I4" s="703"/>
    </row>
    <row r="5" spans="1:9" ht="30" customHeight="1" thickBot="1">
      <c r="A5" s="704" t="s">
        <v>1005</v>
      </c>
      <c r="B5" s="705"/>
      <c r="C5" s="705"/>
      <c r="D5" s="705"/>
      <c r="E5" s="705"/>
      <c r="F5" s="705"/>
      <c r="G5" s="705"/>
      <c r="H5" s="705"/>
      <c r="I5" s="706"/>
    </row>
    <row r="6" spans="1:9" ht="36.75" thickBot="1">
      <c r="A6" s="143" t="s">
        <v>471</v>
      </c>
      <c r="B6" s="68" t="s">
        <v>464</v>
      </c>
      <c r="C6" s="144" t="s">
        <v>460</v>
      </c>
      <c r="D6" s="68" t="s">
        <v>463</v>
      </c>
      <c r="E6" s="145" t="s">
        <v>1</v>
      </c>
      <c r="F6" s="68" t="s">
        <v>1003</v>
      </c>
      <c r="G6" s="146" t="s">
        <v>1002</v>
      </c>
      <c r="H6" s="147" t="s">
        <v>1001</v>
      </c>
      <c r="I6" s="148" t="s">
        <v>1048</v>
      </c>
    </row>
    <row r="7" spans="1:9" ht="21.95" customHeight="1">
      <c r="A7" s="149">
        <v>11100100100</v>
      </c>
      <c r="B7" s="150" t="s">
        <v>662</v>
      </c>
      <c r="C7" s="151"/>
      <c r="D7" s="152" t="s">
        <v>818</v>
      </c>
      <c r="E7" s="153" t="s">
        <v>356</v>
      </c>
      <c r="F7" s="76">
        <f>F40</f>
        <v>88289487</v>
      </c>
      <c r="G7" s="76">
        <f t="shared" ref="G7:I7" si="0">G40</f>
        <v>152075631</v>
      </c>
      <c r="H7" s="76">
        <f t="shared" si="0"/>
        <v>129123322.5</v>
      </c>
      <c r="I7" s="76">
        <f t="shared" si="0"/>
        <v>260660955.80000001</v>
      </c>
    </row>
    <row r="8" spans="1:9" ht="21.95" customHeight="1">
      <c r="A8" s="154">
        <v>11101300100</v>
      </c>
      <c r="B8" s="152" t="s">
        <v>662</v>
      </c>
      <c r="C8" s="155"/>
      <c r="D8" s="152" t="s">
        <v>818</v>
      </c>
      <c r="E8" s="115" t="s">
        <v>357</v>
      </c>
      <c r="F8" s="76">
        <f>F198</f>
        <v>5346658</v>
      </c>
      <c r="G8" s="76">
        <f t="shared" ref="G8:I8" si="1">G198</f>
        <v>11896781</v>
      </c>
      <c r="H8" s="76">
        <f t="shared" si="1"/>
        <v>12580650.833333334</v>
      </c>
      <c r="I8" s="76">
        <f t="shared" si="1"/>
        <v>17696781</v>
      </c>
    </row>
    <row r="9" spans="1:9" ht="21.95" customHeight="1">
      <c r="A9" s="156">
        <v>11200100100</v>
      </c>
      <c r="B9" s="152" t="s">
        <v>662</v>
      </c>
      <c r="C9" s="157"/>
      <c r="D9" s="152" t="s">
        <v>818</v>
      </c>
      <c r="E9" s="115" t="s">
        <v>358</v>
      </c>
      <c r="F9" s="76">
        <f>F297</f>
        <v>64448880</v>
      </c>
      <c r="G9" s="76">
        <f t="shared" ref="G9:I9" si="2">G297</f>
        <v>94042962</v>
      </c>
      <c r="H9" s="76">
        <f t="shared" si="2"/>
        <v>49660673.919999994</v>
      </c>
      <c r="I9" s="76">
        <f t="shared" si="2"/>
        <v>149756649</v>
      </c>
    </row>
    <row r="10" spans="1:9" ht="21.95" customHeight="1">
      <c r="A10" s="154">
        <v>12500100100</v>
      </c>
      <c r="B10" s="152" t="s">
        <v>662</v>
      </c>
      <c r="C10" s="155"/>
      <c r="D10" s="152" t="s">
        <v>818</v>
      </c>
      <c r="E10" s="115" t="s">
        <v>359</v>
      </c>
      <c r="F10" s="76">
        <f>F367</f>
        <v>41212700</v>
      </c>
      <c r="G10" s="76">
        <f t="shared" ref="G10:I10" si="3">G367</f>
        <v>119742952</v>
      </c>
      <c r="H10" s="76">
        <f t="shared" si="3"/>
        <v>85401460</v>
      </c>
      <c r="I10" s="76">
        <f t="shared" si="3"/>
        <v>231412316.88</v>
      </c>
    </row>
    <row r="11" spans="1:9" ht="21.95" customHeight="1">
      <c r="A11" s="154">
        <v>22000100100</v>
      </c>
      <c r="B11" s="152" t="s">
        <v>662</v>
      </c>
      <c r="C11" s="155"/>
      <c r="D11" s="152" t="s">
        <v>818</v>
      </c>
      <c r="E11" s="115" t="s">
        <v>360</v>
      </c>
      <c r="F11" s="76">
        <f>F461</f>
        <v>8864601.9250000007</v>
      </c>
      <c r="G11" s="76">
        <f t="shared" ref="G11:I11" si="4">G461</f>
        <v>22352707</v>
      </c>
      <c r="H11" s="76">
        <f t="shared" si="4"/>
        <v>151968754.16666669</v>
      </c>
      <c r="I11" s="76">
        <f t="shared" si="4"/>
        <v>392985073.45000005</v>
      </c>
    </row>
    <row r="12" spans="1:9" ht="21.95" customHeight="1">
      <c r="A12" s="154">
        <v>55100300100</v>
      </c>
      <c r="B12" s="152" t="s">
        <v>662</v>
      </c>
      <c r="C12" s="155"/>
      <c r="D12" s="152" t="s">
        <v>818</v>
      </c>
      <c r="E12" s="115" t="s">
        <v>361</v>
      </c>
      <c r="F12" s="76">
        <f>F640</f>
        <v>117913454.30000001</v>
      </c>
      <c r="G12" s="76">
        <f t="shared" ref="G12:I12" si="5">G640</f>
        <v>279769849</v>
      </c>
      <c r="H12" s="76">
        <f t="shared" si="5"/>
        <v>1142249297.5</v>
      </c>
      <c r="I12" s="76">
        <f t="shared" si="5"/>
        <v>2515694112.0800004</v>
      </c>
    </row>
    <row r="13" spans="1:9" ht="21.95" customHeight="1">
      <c r="A13" s="154">
        <v>52100100100</v>
      </c>
      <c r="B13" s="152" t="s">
        <v>662</v>
      </c>
      <c r="C13" s="155"/>
      <c r="D13" s="152" t="s">
        <v>818</v>
      </c>
      <c r="E13" s="115" t="s">
        <v>362</v>
      </c>
      <c r="F13" s="76">
        <f>F1108</f>
        <v>0</v>
      </c>
      <c r="G13" s="76">
        <f t="shared" ref="G13:I13" si="6">G1108</f>
        <v>0</v>
      </c>
      <c r="H13" s="76">
        <f t="shared" si="6"/>
        <v>466136712.49999994</v>
      </c>
      <c r="I13" s="76">
        <f t="shared" si="6"/>
        <v>697555895.73000002</v>
      </c>
    </row>
    <row r="14" spans="1:9" ht="21.95" customHeight="1">
      <c r="A14" s="154">
        <v>21500100100</v>
      </c>
      <c r="B14" s="152" t="s">
        <v>662</v>
      </c>
      <c r="C14" s="155"/>
      <c r="D14" s="152" t="s">
        <v>818</v>
      </c>
      <c r="E14" s="115" t="s">
        <v>363</v>
      </c>
      <c r="F14" s="76">
        <f>F1184</f>
        <v>203086038</v>
      </c>
      <c r="G14" s="76">
        <f t="shared" ref="G14:I14" si="7">G1184</f>
        <v>104658472</v>
      </c>
      <c r="H14" s="76">
        <f t="shared" si="7"/>
        <v>112040226.66666666</v>
      </c>
      <c r="I14" s="76">
        <f t="shared" si="7"/>
        <v>173073826.44</v>
      </c>
    </row>
    <row r="15" spans="1:9" ht="21.95" customHeight="1">
      <c r="A15" s="154">
        <v>22400100100</v>
      </c>
      <c r="B15" s="152" t="s">
        <v>662</v>
      </c>
      <c r="C15" s="155"/>
      <c r="D15" s="152" t="s">
        <v>818</v>
      </c>
      <c r="E15" s="115" t="s">
        <v>426</v>
      </c>
      <c r="F15" s="76">
        <f>F1404</f>
        <v>94125885</v>
      </c>
      <c r="G15" s="76">
        <f t="shared" ref="G15:I15" si="8">G1404</f>
        <v>260842191</v>
      </c>
      <c r="H15" s="76">
        <f t="shared" si="8"/>
        <v>189127282.16666666</v>
      </c>
      <c r="I15" s="76">
        <f t="shared" si="8"/>
        <v>399435073.31999999</v>
      </c>
    </row>
    <row r="16" spans="1:9" ht="21.95" customHeight="1">
      <c r="A16" s="154">
        <v>55100200100</v>
      </c>
      <c r="B16" s="152" t="s">
        <v>662</v>
      </c>
      <c r="C16" s="155"/>
      <c r="D16" s="152" t="s">
        <v>818</v>
      </c>
      <c r="E16" s="115" t="s">
        <v>364</v>
      </c>
      <c r="F16" s="76">
        <f>F1757</f>
        <v>74918402</v>
      </c>
      <c r="G16" s="76">
        <f t="shared" ref="G16:I16" si="9">G1757</f>
        <v>325815230</v>
      </c>
      <c r="H16" s="76">
        <f t="shared" si="9"/>
        <v>189149918.33333331</v>
      </c>
      <c r="I16" s="76">
        <f t="shared" si="9"/>
        <v>258792124.69999999</v>
      </c>
    </row>
    <row r="17" spans="1:9" ht="21.95" customHeight="1">
      <c r="A17" s="154">
        <v>22000300100</v>
      </c>
      <c r="B17" s="152" t="s">
        <v>662</v>
      </c>
      <c r="C17" s="155"/>
      <c r="D17" s="152" t="s">
        <v>818</v>
      </c>
      <c r="E17" s="115" t="s">
        <v>365</v>
      </c>
      <c r="F17" s="76">
        <f>F1828</f>
        <v>2880913</v>
      </c>
      <c r="G17" s="76">
        <f t="shared" ref="G17:I17" si="10">G1828</f>
        <v>96404328</v>
      </c>
      <c r="H17" s="76">
        <f t="shared" si="10"/>
        <v>66313606.666666664</v>
      </c>
      <c r="I17" s="76">
        <f t="shared" si="10"/>
        <v>108551879.98</v>
      </c>
    </row>
    <row r="18" spans="1:9" ht="21.95" customHeight="1" thickBot="1">
      <c r="A18" s="158">
        <v>53500100100</v>
      </c>
      <c r="B18" s="152" t="s">
        <v>662</v>
      </c>
      <c r="C18" s="155"/>
      <c r="D18" s="152" t="s">
        <v>818</v>
      </c>
      <c r="E18" s="115" t="s">
        <v>497</v>
      </c>
      <c r="F18" s="76">
        <f>F2005</f>
        <v>70826234</v>
      </c>
      <c r="G18" s="76">
        <f t="shared" ref="G18:I18" si="11">G2005</f>
        <v>162676812</v>
      </c>
      <c r="H18" s="76">
        <f t="shared" si="11"/>
        <v>133687343.33333334</v>
      </c>
      <c r="I18" s="76">
        <f t="shared" si="11"/>
        <v>272475517.44</v>
      </c>
    </row>
    <row r="19" spans="1:9" ht="21.95" customHeight="1" thickBot="1">
      <c r="A19" s="159"/>
      <c r="B19" s="160"/>
      <c r="C19" s="161"/>
      <c r="D19" s="160"/>
      <c r="E19" s="162" t="s">
        <v>300</v>
      </c>
      <c r="F19" s="76">
        <f>SUM(F7:F18)</f>
        <v>771913253.22500002</v>
      </c>
      <c r="G19" s="76">
        <f t="shared" ref="G19:I19" si="12">SUM(G7:G18)</f>
        <v>1630277915</v>
      </c>
      <c r="H19" s="76">
        <f t="shared" si="12"/>
        <v>2727439248.5866666</v>
      </c>
      <c r="I19" s="76">
        <f t="shared" si="12"/>
        <v>5478090205.8199987</v>
      </c>
    </row>
    <row r="20" spans="1:9" ht="21.95" customHeight="1" thickBot="1">
      <c r="A20" s="707" t="s">
        <v>514</v>
      </c>
      <c r="B20" s="708"/>
      <c r="C20" s="708"/>
      <c r="D20" s="708"/>
      <c r="E20" s="708"/>
      <c r="F20" s="708"/>
      <c r="G20" s="708"/>
      <c r="H20" s="709"/>
      <c r="I20" s="710"/>
    </row>
    <row r="21" spans="1:9" ht="21.95" customHeight="1">
      <c r="A21" s="163"/>
      <c r="B21" s="164"/>
      <c r="C21" s="165"/>
      <c r="D21" s="164"/>
      <c r="E21" s="132" t="s">
        <v>164</v>
      </c>
      <c r="F21" s="76">
        <f>F39+F197+F296+F366+F460+F639+F1107+F1183+F1403+F1756+F1827+F2004</f>
        <v>318783083.92500001</v>
      </c>
      <c r="G21" s="76">
        <f t="shared" ref="G21:I21" si="13">G39+G197+G296+G366+G460+G639+G1107+G1183+G1403+G1756+G1827+G2004</f>
        <v>620484647</v>
      </c>
      <c r="H21" s="76">
        <f t="shared" si="13"/>
        <v>1697197375.5866668</v>
      </c>
      <c r="I21" s="76">
        <f t="shared" si="13"/>
        <v>3500615240.8200006</v>
      </c>
    </row>
    <row r="22" spans="1:9" ht="21.95" customHeight="1" thickBot="1">
      <c r="A22" s="167"/>
      <c r="B22" s="168"/>
      <c r="C22" s="169"/>
      <c r="D22" s="168"/>
      <c r="E22" s="170" t="s">
        <v>511</v>
      </c>
      <c r="F22" s="76">
        <f>F38+F196+F295+F365+F459+F638+F1106+F1182+F1402+F1755+F1826+F2003</f>
        <v>453130169.30000001</v>
      </c>
      <c r="G22" s="76">
        <f t="shared" ref="G22:I22" si="14">G38+G196+G295+G365+G459+G638+G1106+G1182+G1402+G1755+G1826+G2003</f>
        <v>1009793268</v>
      </c>
      <c r="H22" s="76">
        <f t="shared" si="14"/>
        <v>1030241873</v>
      </c>
      <c r="I22" s="76">
        <f t="shared" si="14"/>
        <v>1977474965</v>
      </c>
    </row>
    <row r="23" spans="1:9" ht="21.95" customHeight="1" thickBot="1">
      <c r="A23" s="159"/>
      <c r="B23" s="160"/>
      <c r="C23" s="161"/>
      <c r="D23" s="160"/>
      <c r="E23" s="162" t="s">
        <v>300</v>
      </c>
      <c r="F23" s="76">
        <f>F21+F22</f>
        <v>771913253.22500002</v>
      </c>
      <c r="G23" s="76">
        <f t="shared" ref="G23:I23" si="15">G21+G22</f>
        <v>1630277915</v>
      </c>
      <c r="H23" s="76">
        <f t="shared" si="15"/>
        <v>2727439248.5866671</v>
      </c>
      <c r="I23" s="76">
        <f t="shared" si="15"/>
        <v>5478090205.8200006</v>
      </c>
    </row>
    <row r="24" spans="1:9" ht="37.5">
      <c r="A24" s="694" t="s">
        <v>819</v>
      </c>
      <c r="B24" s="695"/>
      <c r="C24" s="695"/>
      <c r="D24" s="695"/>
      <c r="E24" s="695"/>
      <c r="F24" s="695"/>
      <c r="G24" s="695"/>
      <c r="H24" s="695"/>
      <c r="I24" s="696"/>
    </row>
    <row r="25" spans="1:9" ht="23.25">
      <c r="A25" s="697" t="s">
        <v>492</v>
      </c>
      <c r="B25" s="698"/>
      <c r="C25" s="698"/>
      <c r="D25" s="698"/>
      <c r="E25" s="698"/>
      <c r="F25" s="698"/>
      <c r="G25" s="698"/>
      <c r="H25" s="698"/>
      <c r="I25" s="699"/>
    </row>
    <row r="26" spans="1:9" ht="22.5">
      <c r="A26" s="689" t="s">
        <v>1046</v>
      </c>
      <c r="B26" s="690"/>
      <c r="C26" s="690"/>
      <c r="D26" s="690"/>
      <c r="E26" s="690"/>
      <c r="F26" s="690"/>
      <c r="G26" s="690"/>
      <c r="H26" s="690"/>
      <c r="I26" s="700"/>
    </row>
    <row r="27" spans="1:9" ht="23.25" thickBot="1">
      <c r="A27" s="701" t="s">
        <v>281</v>
      </c>
      <c r="B27" s="702"/>
      <c r="C27" s="702"/>
      <c r="D27" s="702"/>
      <c r="E27" s="702"/>
      <c r="F27" s="702"/>
      <c r="G27" s="702"/>
      <c r="H27" s="702"/>
      <c r="I27" s="703"/>
    </row>
    <row r="28" spans="1:9" s="134" customFormat="1" ht="18.75" thickBot="1">
      <c r="A28" s="704" t="s">
        <v>427</v>
      </c>
      <c r="B28" s="705"/>
      <c r="C28" s="705"/>
      <c r="D28" s="705"/>
      <c r="E28" s="705"/>
      <c r="F28" s="705"/>
      <c r="G28" s="705"/>
      <c r="H28" s="705"/>
      <c r="I28" s="706"/>
    </row>
    <row r="29" spans="1:9" s="171" customFormat="1" ht="36.75" thickBot="1">
      <c r="A29" s="143" t="s">
        <v>471</v>
      </c>
      <c r="B29" s="68" t="s">
        <v>464</v>
      </c>
      <c r="C29" s="144" t="s">
        <v>460</v>
      </c>
      <c r="D29" s="68" t="s">
        <v>463</v>
      </c>
      <c r="E29" s="145" t="s">
        <v>1</v>
      </c>
      <c r="F29" s="68" t="s">
        <v>1003</v>
      </c>
      <c r="G29" s="146" t="s">
        <v>1002</v>
      </c>
      <c r="H29" s="147" t="s">
        <v>1001</v>
      </c>
      <c r="I29" s="148" t="s">
        <v>1048</v>
      </c>
    </row>
    <row r="30" spans="1:9" s="134" customFormat="1" ht="21.95" customHeight="1">
      <c r="A30" s="149">
        <v>11100100100</v>
      </c>
      <c r="B30" s="152" t="s">
        <v>662</v>
      </c>
      <c r="C30" s="172"/>
      <c r="D30" s="152" t="s">
        <v>818</v>
      </c>
      <c r="E30" s="153" t="s">
        <v>366</v>
      </c>
      <c r="F30" s="174">
        <f>F89</f>
        <v>86215357</v>
      </c>
      <c r="G30" s="174">
        <f t="shared" ref="G30:I30" si="16">G89</f>
        <v>92552887</v>
      </c>
      <c r="H30" s="174">
        <f t="shared" si="16"/>
        <v>73449369.166666672</v>
      </c>
      <c r="I30" s="174">
        <f t="shared" si="16"/>
        <v>182390796.66</v>
      </c>
    </row>
    <row r="31" spans="1:9" s="134" customFormat="1" ht="21.95" customHeight="1">
      <c r="A31" s="154">
        <v>11118300100</v>
      </c>
      <c r="B31" s="152" t="s">
        <v>662</v>
      </c>
      <c r="C31" s="155"/>
      <c r="D31" s="152" t="s">
        <v>818</v>
      </c>
      <c r="E31" s="115" t="s">
        <v>367</v>
      </c>
      <c r="F31" s="174">
        <f>F124</f>
        <v>1241777</v>
      </c>
      <c r="G31" s="174">
        <f t="shared" ref="G31:I31" si="17">G124</f>
        <v>1914754</v>
      </c>
      <c r="H31" s="174">
        <f t="shared" si="17"/>
        <v>1362295</v>
      </c>
      <c r="I31" s="174">
        <f t="shared" si="17"/>
        <v>4415112.0999999996</v>
      </c>
    </row>
    <row r="32" spans="1:9" s="134" customFormat="1" ht="21.95" customHeight="1">
      <c r="A32" s="154">
        <v>11101800100</v>
      </c>
      <c r="B32" s="152" t="s">
        <v>662</v>
      </c>
      <c r="C32" s="157"/>
      <c r="D32" s="152" t="s">
        <v>818</v>
      </c>
      <c r="E32" s="115" t="s">
        <v>368</v>
      </c>
      <c r="F32" s="174">
        <f>F176</f>
        <v>832353</v>
      </c>
      <c r="G32" s="174">
        <f t="shared" ref="G32:I32" si="18">G176</f>
        <v>57607990</v>
      </c>
      <c r="H32" s="174">
        <f t="shared" si="18"/>
        <v>54311658.333333336</v>
      </c>
      <c r="I32" s="174">
        <f t="shared" si="18"/>
        <v>73855047.040000007</v>
      </c>
    </row>
    <row r="33" spans="1:9" s="134" customFormat="1" ht="21.95" customHeight="1">
      <c r="A33" s="154"/>
      <c r="B33" s="152"/>
      <c r="C33" s="155"/>
      <c r="D33" s="152" t="s">
        <v>818</v>
      </c>
      <c r="E33" s="115"/>
      <c r="F33" s="174"/>
      <c r="G33" s="470"/>
      <c r="H33" s="174"/>
      <c r="I33" s="173"/>
    </row>
    <row r="34" spans="1:9" s="134" customFormat="1" ht="21.95" customHeight="1">
      <c r="A34" s="154"/>
      <c r="B34" s="152"/>
      <c r="C34" s="155"/>
      <c r="D34" s="152" t="s">
        <v>818</v>
      </c>
      <c r="E34" s="115"/>
      <c r="F34" s="174"/>
      <c r="G34" s="470"/>
      <c r="H34" s="174"/>
      <c r="I34" s="173"/>
    </row>
    <row r="35" spans="1:9" s="134" customFormat="1" ht="21.95" customHeight="1" thickBot="1">
      <c r="A35" s="154"/>
      <c r="B35" s="152"/>
      <c r="C35" s="155"/>
      <c r="D35" s="152" t="s">
        <v>818</v>
      </c>
      <c r="E35" s="115"/>
      <c r="F35" s="174"/>
      <c r="G35" s="470"/>
      <c r="H35" s="174"/>
      <c r="I35" s="173"/>
    </row>
    <row r="36" spans="1:9" s="134" customFormat="1" ht="21.95" customHeight="1" thickBot="1">
      <c r="A36" s="159"/>
      <c r="B36" s="177"/>
      <c r="C36" s="178"/>
      <c r="D36" s="177"/>
      <c r="E36" s="162" t="s">
        <v>515</v>
      </c>
      <c r="F36" s="174">
        <f>SUM(F30:F32)</f>
        <v>88289487</v>
      </c>
      <c r="G36" s="174">
        <f t="shared" ref="G36:I36" si="19">SUM(G30:G32)</f>
        <v>152075631</v>
      </c>
      <c r="H36" s="174">
        <f t="shared" si="19"/>
        <v>129123322.5</v>
      </c>
      <c r="I36" s="174">
        <f t="shared" si="19"/>
        <v>260660955.80000001</v>
      </c>
    </row>
    <row r="37" spans="1:9" s="134" customFormat="1" ht="21.95" customHeight="1" thickBot="1">
      <c r="A37" s="707" t="s">
        <v>514</v>
      </c>
      <c r="B37" s="708"/>
      <c r="C37" s="708"/>
      <c r="D37" s="708"/>
      <c r="E37" s="708"/>
      <c r="F37" s="708"/>
      <c r="G37" s="708"/>
      <c r="H37" s="709"/>
      <c r="I37" s="710"/>
    </row>
    <row r="38" spans="1:9" s="134" customFormat="1" ht="21.95" customHeight="1">
      <c r="A38" s="163"/>
      <c r="B38" s="164"/>
      <c r="C38" s="165"/>
      <c r="D38" s="164"/>
      <c r="E38" s="132" t="s">
        <v>164</v>
      </c>
      <c r="F38" s="174">
        <f>F88+F123+F175</f>
        <v>60000000</v>
      </c>
      <c r="G38" s="174">
        <f t="shared" ref="G38:I38" si="20">G88+G123+G175</f>
        <v>106957644</v>
      </c>
      <c r="H38" s="174">
        <f t="shared" si="20"/>
        <v>91525000</v>
      </c>
      <c r="I38" s="174">
        <f t="shared" si="20"/>
        <v>187325654</v>
      </c>
    </row>
    <row r="39" spans="1:9" s="134" customFormat="1" ht="21.95" customHeight="1" thickBot="1">
      <c r="A39" s="167"/>
      <c r="B39" s="168"/>
      <c r="C39" s="169"/>
      <c r="D39" s="168"/>
      <c r="E39" s="170" t="s">
        <v>511</v>
      </c>
      <c r="F39" s="174">
        <f>F87+F122+F174</f>
        <v>28289487</v>
      </c>
      <c r="G39" s="174">
        <f t="shared" ref="G39:I39" si="21">G87+G122+G174</f>
        <v>45117987</v>
      </c>
      <c r="H39" s="174">
        <f t="shared" si="21"/>
        <v>37598322.500000007</v>
      </c>
      <c r="I39" s="174">
        <f t="shared" si="21"/>
        <v>73335301.799999997</v>
      </c>
    </row>
    <row r="40" spans="1:9" s="134" customFormat="1" ht="21.95" customHeight="1" thickBot="1">
      <c r="A40" s="159"/>
      <c r="B40" s="177"/>
      <c r="C40" s="178"/>
      <c r="D40" s="177"/>
      <c r="E40" s="162" t="s">
        <v>300</v>
      </c>
      <c r="F40" s="174">
        <f>F38+F39</f>
        <v>88289487</v>
      </c>
      <c r="G40" s="174">
        <f t="shared" ref="G40:I40" si="22">G38+G39</f>
        <v>152075631</v>
      </c>
      <c r="H40" s="174">
        <f t="shared" si="22"/>
        <v>129123322.5</v>
      </c>
      <c r="I40" s="174">
        <f t="shared" si="22"/>
        <v>260660955.80000001</v>
      </c>
    </row>
    <row r="41" spans="1:9" ht="37.5">
      <c r="A41" s="694" t="s">
        <v>819</v>
      </c>
      <c r="B41" s="695"/>
      <c r="C41" s="695"/>
      <c r="D41" s="695"/>
      <c r="E41" s="695"/>
      <c r="F41" s="695"/>
      <c r="G41" s="695"/>
      <c r="H41" s="695"/>
      <c r="I41" s="696"/>
    </row>
    <row r="42" spans="1:9" ht="23.25">
      <c r="A42" s="697" t="s">
        <v>492</v>
      </c>
      <c r="B42" s="698"/>
      <c r="C42" s="698"/>
      <c r="D42" s="698"/>
      <c r="E42" s="698"/>
      <c r="F42" s="698"/>
      <c r="G42" s="698"/>
      <c r="H42" s="698"/>
      <c r="I42" s="699"/>
    </row>
    <row r="43" spans="1:9" ht="22.5">
      <c r="A43" s="689" t="s">
        <v>1046</v>
      </c>
      <c r="B43" s="690"/>
      <c r="C43" s="690"/>
      <c r="D43" s="690"/>
      <c r="E43" s="690"/>
      <c r="F43" s="690"/>
      <c r="G43" s="690"/>
      <c r="H43" s="690"/>
      <c r="I43" s="700"/>
    </row>
    <row r="44" spans="1:9" ht="28.5" customHeight="1" thickBot="1">
      <c r="A44" s="701" t="s">
        <v>281</v>
      </c>
      <c r="B44" s="702"/>
      <c r="C44" s="702"/>
      <c r="D44" s="702"/>
      <c r="E44" s="702"/>
      <c r="F44" s="702"/>
      <c r="G44" s="702"/>
      <c r="H44" s="702"/>
      <c r="I44" s="703"/>
    </row>
    <row r="45" spans="1:9" s="134" customFormat="1" ht="18.75" thickBot="1">
      <c r="A45" s="715" t="s">
        <v>320</v>
      </c>
      <c r="B45" s="716"/>
      <c r="C45" s="716"/>
      <c r="D45" s="716"/>
      <c r="E45" s="716"/>
      <c r="F45" s="716"/>
      <c r="G45" s="716"/>
      <c r="H45" s="716"/>
      <c r="I45" s="717"/>
    </row>
    <row r="46" spans="1:9" s="171" customFormat="1" ht="36.75" thickBot="1">
      <c r="A46" s="143" t="s">
        <v>471</v>
      </c>
      <c r="B46" s="68" t="s">
        <v>464</v>
      </c>
      <c r="C46" s="144" t="s">
        <v>460</v>
      </c>
      <c r="D46" s="68" t="s">
        <v>463</v>
      </c>
      <c r="E46" s="145" t="s">
        <v>1</v>
      </c>
      <c r="F46" s="68" t="s">
        <v>1003</v>
      </c>
      <c r="G46" s="146" t="s">
        <v>1002</v>
      </c>
      <c r="H46" s="147" t="s">
        <v>1001</v>
      </c>
      <c r="I46" s="148" t="s">
        <v>1048</v>
      </c>
    </row>
    <row r="47" spans="1:9" s="134" customFormat="1" ht="21.95" customHeight="1">
      <c r="A47" s="182">
        <v>20000000</v>
      </c>
      <c r="B47" s="183"/>
      <c r="C47" s="184"/>
      <c r="D47" s="152" t="s">
        <v>818</v>
      </c>
      <c r="E47" s="103" t="s">
        <v>163</v>
      </c>
      <c r="F47" s="185"/>
      <c r="G47" s="186"/>
      <c r="H47" s="76"/>
      <c r="I47" s="173"/>
    </row>
    <row r="48" spans="1:9" s="134" customFormat="1" ht="21.95" customHeight="1">
      <c r="A48" s="187">
        <v>21000000</v>
      </c>
      <c r="B48" s="188"/>
      <c r="C48" s="189"/>
      <c r="D48" s="152" t="s">
        <v>818</v>
      </c>
      <c r="E48" s="72" t="s">
        <v>164</v>
      </c>
      <c r="F48" s="190"/>
      <c r="G48" s="191"/>
      <c r="H48" s="76"/>
      <c r="I48" s="173"/>
    </row>
    <row r="49" spans="1:9" s="134" customFormat="1" ht="21.95" customHeight="1">
      <c r="A49" s="187">
        <v>21010000</v>
      </c>
      <c r="B49" s="188"/>
      <c r="C49" s="189"/>
      <c r="D49" s="152" t="s">
        <v>818</v>
      </c>
      <c r="E49" s="72" t="s">
        <v>165</v>
      </c>
      <c r="F49" s="190"/>
      <c r="G49" s="191"/>
      <c r="H49" s="76"/>
      <c r="I49" s="173"/>
    </row>
    <row r="50" spans="1:9" s="134" customFormat="1" ht="21.95" customHeight="1">
      <c r="A50" s="192">
        <v>21010101</v>
      </c>
      <c r="B50" s="193" t="s">
        <v>662</v>
      </c>
      <c r="C50" s="194"/>
      <c r="D50" s="152" t="s">
        <v>818</v>
      </c>
      <c r="E50" s="80" t="s">
        <v>166</v>
      </c>
      <c r="F50" s="195"/>
      <c r="G50" s="196"/>
      <c r="H50" s="76"/>
      <c r="I50" s="173"/>
    </row>
    <row r="51" spans="1:9" s="134" customFormat="1" ht="21.95" customHeight="1">
      <c r="A51" s="197">
        <v>21010102</v>
      </c>
      <c r="B51" s="193" t="s">
        <v>662</v>
      </c>
      <c r="C51" s="198"/>
      <c r="D51" s="152" t="s">
        <v>818</v>
      </c>
      <c r="E51" s="80" t="s">
        <v>689</v>
      </c>
      <c r="F51" s="76">
        <v>13085660</v>
      </c>
      <c r="G51" s="199">
        <v>17447548</v>
      </c>
      <c r="H51" s="76">
        <v>14539623.333333334</v>
      </c>
      <c r="I51" s="199">
        <v>43217447.659999996</v>
      </c>
    </row>
    <row r="52" spans="1:9" s="134" customFormat="1" ht="21.95" customHeight="1">
      <c r="A52" s="187">
        <v>21020000</v>
      </c>
      <c r="B52" s="188"/>
      <c r="C52" s="189"/>
      <c r="D52" s="152" t="s">
        <v>818</v>
      </c>
      <c r="E52" s="72" t="s">
        <v>177</v>
      </c>
      <c r="F52" s="76"/>
      <c r="G52" s="199"/>
      <c r="H52" s="76">
        <v>0</v>
      </c>
      <c r="I52" s="199"/>
    </row>
    <row r="53" spans="1:9" s="134" customFormat="1" ht="23.25" customHeight="1">
      <c r="A53" s="187">
        <v>21020200</v>
      </c>
      <c r="B53" s="188"/>
      <c r="C53" s="189"/>
      <c r="D53" s="152" t="s">
        <v>818</v>
      </c>
      <c r="E53" s="72" t="s">
        <v>192</v>
      </c>
      <c r="F53" s="76"/>
      <c r="G53" s="199"/>
      <c r="H53" s="76">
        <v>0</v>
      </c>
      <c r="I53" s="199"/>
    </row>
    <row r="54" spans="1:9" s="134" customFormat="1" ht="21.95" customHeight="1">
      <c r="A54" s="197">
        <v>21200201</v>
      </c>
      <c r="B54" s="193" t="s">
        <v>662</v>
      </c>
      <c r="C54" s="198"/>
      <c r="D54" s="152" t="s">
        <v>818</v>
      </c>
      <c r="E54" s="80" t="s">
        <v>429</v>
      </c>
      <c r="F54" s="76">
        <v>515923</v>
      </c>
      <c r="G54" s="199">
        <v>687898</v>
      </c>
      <c r="H54" s="76">
        <v>573248.33333333337</v>
      </c>
      <c r="I54" s="199">
        <v>687898</v>
      </c>
    </row>
    <row r="55" spans="1:9" s="134" customFormat="1" ht="21.95" customHeight="1">
      <c r="A55" s="197">
        <v>21200204</v>
      </c>
      <c r="B55" s="193" t="s">
        <v>662</v>
      </c>
      <c r="C55" s="198"/>
      <c r="D55" s="152" t="s">
        <v>818</v>
      </c>
      <c r="E55" s="115" t="s">
        <v>181</v>
      </c>
      <c r="F55" s="76">
        <v>93974</v>
      </c>
      <c r="G55" s="199">
        <v>125299</v>
      </c>
      <c r="H55" s="76">
        <v>104415.83333333333</v>
      </c>
      <c r="I55" s="199">
        <v>125299</v>
      </c>
    </row>
    <row r="56" spans="1:9" s="134" customFormat="1" ht="21.95" customHeight="1">
      <c r="A56" s="197">
        <v>21200206</v>
      </c>
      <c r="B56" s="193" t="s">
        <v>662</v>
      </c>
      <c r="C56" s="198"/>
      <c r="D56" s="152" t="s">
        <v>818</v>
      </c>
      <c r="E56" s="115" t="s">
        <v>183</v>
      </c>
      <c r="F56" s="76">
        <v>93974</v>
      </c>
      <c r="G56" s="199">
        <v>125299</v>
      </c>
      <c r="H56" s="76">
        <v>104415.83333333333</v>
      </c>
      <c r="I56" s="199">
        <v>125299</v>
      </c>
    </row>
    <row r="57" spans="1:9" s="134" customFormat="1" ht="21.95" customHeight="1">
      <c r="A57" s="197">
        <v>21200209</v>
      </c>
      <c r="B57" s="193" t="s">
        <v>662</v>
      </c>
      <c r="C57" s="198"/>
      <c r="D57" s="152" t="s">
        <v>818</v>
      </c>
      <c r="E57" s="115" t="s">
        <v>430</v>
      </c>
      <c r="F57" s="76"/>
      <c r="G57" s="199"/>
      <c r="H57" s="76">
        <v>0</v>
      </c>
      <c r="I57" s="199"/>
    </row>
    <row r="58" spans="1:9" s="134" customFormat="1" ht="21.95" customHeight="1">
      <c r="A58" s="197">
        <v>21200210</v>
      </c>
      <c r="B58" s="193" t="s">
        <v>662</v>
      </c>
      <c r="C58" s="198"/>
      <c r="D58" s="152" t="s">
        <v>818</v>
      </c>
      <c r="E58" s="115" t="s">
        <v>428</v>
      </c>
      <c r="F58" s="76">
        <v>6326883</v>
      </c>
      <c r="G58" s="199">
        <v>8435844</v>
      </c>
      <c r="H58" s="76">
        <v>7029870</v>
      </c>
      <c r="I58" s="199">
        <v>8435844</v>
      </c>
    </row>
    <row r="59" spans="1:9" s="134" customFormat="1" ht="21.95" customHeight="1">
      <c r="A59" s="197">
        <v>21200212</v>
      </c>
      <c r="B59" s="193" t="s">
        <v>662</v>
      </c>
      <c r="C59" s="198"/>
      <c r="D59" s="152" t="s">
        <v>818</v>
      </c>
      <c r="E59" s="115" t="s">
        <v>450</v>
      </c>
      <c r="F59" s="76"/>
      <c r="G59" s="199"/>
      <c r="H59" s="76">
        <v>0</v>
      </c>
      <c r="I59" s="199"/>
    </row>
    <row r="60" spans="1:9" s="134" customFormat="1" ht="21.95" customHeight="1">
      <c r="A60" s="197">
        <v>21200214</v>
      </c>
      <c r="B60" s="193" t="s">
        <v>662</v>
      </c>
      <c r="C60" s="198"/>
      <c r="D60" s="152" t="s">
        <v>818</v>
      </c>
      <c r="E60" s="115" t="s">
        <v>186</v>
      </c>
      <c r="F60" s="76">
        <v>325863</v>
      </c>
      <c r="G60" s="199">
        <v>434484</v>
      </c>
      <c r="H60" s="76">
        <v>362070</v>
      </c>
      <c r="I60" s="199">
        <v>434484</v>
      </c>
    </row>
    <row r="61" spans="1:9" s="134" customFormat="1" ht="21.95" customHeight="1">
      <c r="A61" s="197">
        <v>21200217</v>
      </c>
      <c r="B61" s="193" t="s">
        <v>662</v>
      </c>
      <c r="C61" s="198"/>
      <c r="D61" s="152" t="s">
        <v>818</v>
      </c>
      <c r="E61" s="115" t="s">
        <v>188</v>
      </c>
      <c r="F61" s="76">
        <v>319790</v>
      </c>
      <c r="G61" s="199">
        <v>434484</v>
      </c>
      <c r="H61" s="76">
        <v>362070</v>
      </c>
      <c r="I61" s="199">
        <v>434484</v>
      </c>
    </row>
    <row r="62" spans="1:9" s="134" customFormat="1" ht="21.95" customHeight="1">
      <c r="A62" s="197">
        <v>21200228</v>
      </c>
      <c r="B62" s="193" t="s">
        <v>662</v>
      </c>
      <c r="C62" s="198"/>
      <c r="D62" s="152" t="s">
        <v>818</v>
      </c>
      <c r="E62" s="115" t="s">
        <v>299</v>
      </c>
      <c r="F62" s="76">
        <v>453290</v>
      </c>
      <c r="G62" s="199">
        <v>604387</v>
      </c>
      <c r="H62" s="76">
        <v>503655.83333333331</v>
      </c>
      <c r="I62" s="199">
        <v>604387</v>
      </c>
    </row>
    <row r="63" spans="1:9" s="134" customFormat="1" ht="21.95" customHeight="1">
      <c r="A63" s="200">
        <v>21020600</v>
      </c>
      <c r="B63" s="201"/>
      <c r="C63" s="202"/>
      <c r="D63" s="152" t="s">
        <v>818</v>
      </c>
      <c r="E63" s="72" t="s">
        <v>196</v>
      </c>
      <c r="F63" s="76"/>
      <c r="G63" s="199"/>
      <c r="H63" s="76">
        <v>0</v>
      </c>
      <c r="I63" s="199"/>
    </row>
    <row r="64" spans="1:9" s="134" customFormat="1" ht="21.95" customHeight="1" thickBot="1">
      <c r="A64" s="203">
        <v>21020604</v>
      </c>
      <c r="B64" s="193" t="s">
        <v>662</v>
      </c>
      <c r="C64" s="204"/>
      <c r="D64" s="152" t="s">
        <v>818</v>
      </c>
      <c r="E64" s="80" t="s">
        <v>692</v>
      </c>
      <c r="F64" s="76">
        <v>5000000</v>
      </c>
      <c r="G64" s="199">
        <v>15000000</v>
      </c>
      <c r="H64" s="76">
        <v>12500000</v>
      </c>
      <c r="I64" s="199">
        <v>15000000</v>
      </c>
    </row>
    <row r="65" spans="1:9" s="134" customFormat="1" ht="18">
      <c r="A65" s="206">
        <v>22020000</v>
      </c>
      <c r="B65" s="201"/>
      <c r="C65" s="202"/>
      <c r="D65" s="201"/>
      <c r="E65" s="72" t="s">
        <v>204</v>
      </c>
      <c r="F65" s="76"/>
      <c r="G65" s="199"/>
      <c r="H65" s="76"/>
      <c r="I65" s="199"/>
    </row>
    <row r="66" spans="1:9" s="134" customFormat="1" ht="21.95" customHeight="1">
      <c r="A66" s="200">
        <v>22020100</v>
      </c>
      <c r="B66" s="201"/>
      <c r="C66" s="202"/>
      <c r="D66" s="201"/>
      <c r="E66" s="72" t="s">
        <v>307</v>
      </c>
      <c r="F66" s="76"/>
      <c r="G66" s="199"/>
      <c r="H66" s="76"/>
      <c r="I66" s="199"/>
    </row>
    <row r="67" spans="1:9" s="134" customFormat="1" ht="21.95" customHeight="1">
      <c r="A67" s="154">
        <v>22020102</v>
      </c>
      <c r="B67" s="193" t="s">
        <v>662</v>
      </c>
      <c r="C67" s="155"/>
      <c r="D67" s="152" t="s">
        <v>818</v>
      </c>
      <c r="E67" s="207" t="s">
        <v>207</v>
      </c>
      <c r="F67" s="76"/>
      <c r="G67" s="199"/>
      <c r="H67" s="76"/>
      <c r="I67" s="199"/>
    </row>
    <row r="68" spans="1:9" s="134" customFormat="1" ht="21.95" customHeight="1">
      <c r="A68" s="154">
        <v>22020104</v>
      </c>
      <c r="B68" s="193" t="s">
        <v>662</v>
      </c>
      <c r="C68" s="155"/>
      <c r="D68" s="152" t="s">
        <v>818</v>
      </c>
      <c r="E68" s="207" t="s">
        <v>209</v>
      </c>
      <c r="F68" s="76"/>
      <c r="G68" s="199"/>
      <c r="H68" s="76"/>
      <c r="I68" s="199"/>
    </row>
    <row r="69" spans="1:9" s="134" customFormat="1" ht="21.95" customHeight="1">
      <c r="A69" s="154">
        <v>22010000</v>
      </c>
      <c r="B69" s="193" t="s">
        <v>662</v>
      </c>
      <c r="C69" s="155"/>
      <c r="D69" s="152"/>
      <c r="E69" s="208" t="s">
        <v>861</v>
      </c>
      <c r="F69" s="76"/>
      <c r="G69" s="199"/>
      <c r="H69" s="76"/>
      <c r="I69" s="199"/>
    </row>
    <row r="70" spans="1:9" s="134" customFormat="1" ht="21.95" customHeight="1">
      <c r="A70" s="154">
        <v>22010101</v>
      </c>
      <c r="B70" s="193" t="s">
        <v>662</v>
      </c>
      <c r="C70" s="155"/>
      <c r="D70" s="152" t="s">
        <v>818</v>
      </c>
      <c r="E70" s="208" t="s">
        <v>863</v>
      </c>
      <c r="F70" s="76"/>
      <c r="G70" s="199">
        <v>31257644</v>
      </c>
      <c r="H70" s="76"/>
      <c r="I70" s="199">
        <v>40325654</v>
      </c>
    </row>
    <row r="71" spans="1:9" s="134" customFormat="1" ht="21.95" customHeight="1">
      <c r="A71" s="209">
        <v>22020400</v>
      </c>
      <c r="B71" s="210"/>
      <c r="C71" s="211"/>
      <c r="D71" s="152" t="s">
        <v>818</v>
      </c>
      <c r="E71" s="208" t="s">
        <v>520</v>
      </c>
      <c r="F71" s="76"/>
      <c r="G71" s="212"/>
      <c r="H71" s="76"/>
      <c r="I71" s="212"/>
    </row>
    <row r="72" spans="1:9" s="134" customFormat="1" ht="21.95" customHeight="1">
      <c r="A72" s="154">
        <v>22020303</v>
      </c>
      <c r="B72" s="193" t="s">
        <v>662</v>
      </c>
      <c r="C72" s="155"/>
      <c r="D72" s="152" t="s">
        <v>818</v>
      </c>
      <c r="E72" s="207" t="s">
        <v>521</v>
      </c>
      <c r="F72" s="76"/>
      <c r="G72" s="199"/>
      <c r="H72" s="76"/>
      <c r="I72" s="199"/>
    </row>
    <row r="73" spans="1:9" s="134" customFormat="1" ht="24.75" customHeight="1">
      <c r="A73" s="209">
        <v>22020400</v>
      </c>
      <c r="B73" s="210"/>
      <c r="C73" s="211"/>
      <c r="D73" s="152" t="s">
        <v>818</v>
      </c>
      <c r="E73" s="208" t="s">
        <v>319</v>
      </c>
      <c r="F73" s="76"/>
      <c r="G73" s="199"/>
      <c r="H73" s="76"/>
      <c r="I73" s="199"/>
    </row>
    <row r="74" spans="1:9" s="134" customFormat="1" ht="24.75" customHeight="1">
      <c r="A74" s="209">
        <v>22020500</v>
      </c>
      <c r="B74" s="210"/>
      <c r="C74" s="211"/>
      <c r="D74" s="152" t="s">
        <v>818</v>
      </c>
      <c r="E74" s="127" t="s">
        <v>230</v>
      </c>
      <c r="F74" s="76"/>
      <c r="G74" s="199"/>
      <c r="H74" s="76"/>
      <c r="I74" s="199"/>
    </row>
    <row r="75" spans="1:9" s="134" customFormat="1" ht="24.75" customHeight="1">
      <c r="A75" s="154">
        <v>22020501</v>
      </c>
      <c r="B75" s="193" t="s">
        <v>662</v>
      </c>
      <c r="C75" s="155"/>
      <c r="D75" s="152" t="s">
        <v>818</v>
      </c>
      <c r="E75" s="207" t="s">
        <v>231</v>
      </c>
      <c r="F75" s="76"/>
      <c r="G75" s="199">
        <v>1000000</v>
      </c>
      <c r="H75" s="76">
        <v>450000</v>
      </c>
      <c r="I75" s="199">
        <v>1000000</v>
      </c>
    </row>
    <row r="76" spans="1:9" s="134" customFormat="1" ht="21.95" customHeight="1">
      <c r="A76" s="209">
        <v>22020600</v>
      </c>
      <c r="B76" s="210"/>
      <c r="C76" s="211"/>
      <c r="D76" s="152" t="s">
        <v>818</v>
      </c>
      <c r="E76" s="127" t="s">
        <v>232</v>
      </c>
      <c r="F76" s="76"/>
      <c r="G76" s="199"/>
      <c r="H76" s="76"/>
      <c r="I76" s="199"/>
    </row>
    <row r="77" spans="1:9" s="134" customFormat="1" ht="21.95" customHeight="1">
      <c r="A77" s="154">
        <v>22020601</v>
      </c>
      <c r="B77" s="193" t="s">
        <v>662</v>
      </c>
      <c r="C77" s="155"/>
      <c r="D77" s="152" t="s">
        <v>818</v>
      </c>
      <c r="E77" s="207" t="s">
        <v>525</v>
      </c>
      <c r="F77" s="76">
        <v>50000000</v>
      </c>
      <c r="G77" s="199"/>
      <c r="H77" s="76">
        <v>22850000</v>
      </c>
      <c r="I77" s="199">
        <v>50000000</v>
      </c>
    </row>
    <row r="78" spans="1:9" s="134" customFormat="1" ht="21.95" customHeight="1">
      <c r="A78" s="154">
        <v>22020604</v>
      </c>
      <c r="B78" s="193" t="s">
        <v>662</v>
      </c>
      <c r="C78" s="155"/>
      <c r="D78" s="152" t="s">
        <v>818</v>
      </c>
      <c r="E78" s="207" t="s">
        <v>235</v>
      </c>
      <c r="F78" s="76">
        <v>10000000</v>
      </c>
      <c r="G78" s="199">
        <v>15000000</v>
      </c>
      <c r="H78" s="76">
        <v>13500000</v>
      </c>
      <c r="I78" s="199">
        <v>18000000</v>
      </c>
    </row>
    <row r="79" spans="1:9" s="134" customFormat="1" ht="21.95" customHeight="1">
      <c r="A79" s="209">
        <v>22020700</v>
      </c>
      <c r="B79" s="210"/>
      <c r="C79" s="211"/>
      <c r="D79" s="152" t="s">
        <v>818</v>
      </c>
      <c r="E79" s="208" t="s">
        <v>522</v>
      </c>
      <c r="F79" s="76"/>
      <c r="G79" s="470"/>
      <c r="H79" s="76"/>
      <c r="I79" s="173"/>
    </row>
    <row r="80" spans="1:9" s="134" customFormat="1" ht="21.95" customHeight="1">
      <c r="A80" s="154">
        <v>22020711</v>
      </c>
      <c r="B80" s="193" t="s">
        <v>662</v>
      </c>
      <c r="C80" s="155"/>
      <c r="D80" s="152" t="s">
        <v>818</v>
      </c>
      <c r="E80" s="207" t="s">
        <v>690</v>
      </c>
      <c r="F80" s="174"/>
      <c r="G80" s="470"/>
      <c r="H80" s="174"/>
      <c r="I80" s="173"/>
    </row>
    <row r="81" spans="1:9" s="134" customFormat="1" ht="21.95" customHeight="1">
      <c r="A81" s="209">
        <v>22021000</v>
      </c>
      <c r="B81" s="210"/>
      <c r="C81" s="211"/>
      <c r="D81" s="152" t="s">
        <v>818</v>
      </c>
      <c r="E81" s="127" t="s">
        <v>249</v>
      </c>
      <c r="F81" s="174"/>
      <c r="G81" s="470"/>
      <c r="H81" s="174"/>
      <c r="I81" s="173"/>
    </row>
    <row r="82" spans="1:9" s="134" customFormat="1" ht="21.95" customHeight="1">
      <c r="A82" s="154">
        <v>22021001</v>
      </c>
      <c r="B82" s="193" t="s">
        <v>662</v>
      </c>
      <c r="C82" s="155"/>
      <c r="D82" s="152" t="s">
        <v>818</v>
      </c>
      <c r="E82" s="115" t="s">
        <v>250</v>
      </c>
      <c r="F82" s="174"/>
      <c r="G82" s="199">
        <v>1000000</v>
      </c>
      <c r="H82" s="174">
        <v>250000</v>
      </c>
      <c r="I82" s="199">
        <v>2000000</v>
      </c>
    </row>
    <row r="83" spans="1:9" s="134" customFormat="1" ht="21.95" customHeight="1">
      <c r="A83" s="154">
        <v>22021002</v>
      </c>
      <c r="B83" s="193" t="s">
        <v>662</v>
      </c>
      <c r="C83" s="155"/>
      <c r="D83" s="152" t="s">
        <v>818</v>
      </c>
      <c r="E83" s="115" t="s">
        <v>251</v>
      </c>
      <c r="F83" s="174"/>
      <c r="G83" s="199"/>
      <c r="H83" s="174"/>
      <c r="I83" s="199"/>
    </row>
    <row r="84" spans="1:9" s="134" customFormat="1" ht="21.95" customHeight="1">
      <c r="A84" s="154">
        <v>22021003</v>
      </c>
      <c r="B84" s="193" t="s">
        <v>662</v>
      </c>
      <c r="C84" s="155"/>
      <c r="D84" s="152" t="s">
        <v>818</v>
      </c>
      <c r="E84" s="115" t="s">
        <v>252</v>
      </c>
      <c r="F84" s="174"/>
      <c r="G84" s="199">
        <v>1000000</v>
      </c>
      <c r="H84" s="174">
        <v>320000</v>
      </c>
      <c r="I84" s="199">
        <v>2000000</v>
      </c>
    </row>
    <row r="85" spans="1:9" s="134" customFormat="1" ht="21.95" customHeight="1">
      <c r="A85" s="209">
        <v>22040100</v>
      </c>
      <c r="B85" s="210"/>
      <c r="C85" s="211"/>
      <c r="D85" s="152" t="s">
        <v>818</v>
      </c>
      <c r="E85" s="127" t="s">
        <v>265</v>
      </c>
      <c r="F85" s="174"/>
      <c r="G85" s="199"/>
      <c r="H85" s="174"/>
      <c r="I85" s="199"/>
    </row>
    <row r="86" spans="1:9" s="134" customFormat="1" ht="21.95" customHeight="1" thickBot="1">
      <c r="A86" s="154">
        <v>22040109</v>
      </c>
      <c r="B86" s="193" t="s">
        <v>662</v>
      </c>
      <c r="C86" s="155"/>
      <c r="D86" s="152" t="s">
        <v>818</v>
      </c>
      <c r="E86" s="115" t="s">
        <v>266</v>
      </c>
      <c r="F86" s="176"/>
      <c r="G86" s="511"/>
      <c r="H86" s="176"/>
      <c r="I86" s="511"/>
    </row>
    <row r="87" spans="1:9" s="134" customFormat="1" ht="21.95" customHeight="1">
      <c r="A87" s="209"/>
      <c r="B87" s="210"/>
      <c r="C87" s="211"/>
      <c r="D87" s="210"/>
      <c r="E87" s="133" t="s">
        <v>164</v>
      </c>
      <c r="F87" s="213">
        <f>SUM(F51:F64)</f>
        <v>26215357</v>
      </c>
      <c r="G87" s="213">
        <f t="shared" ref="G87:I87" si="23">SUM(G51:G64)</f>
        <v>43295243</v>
      </c>
      <c r="H87" s="213">
        <f t="shared" si="23"/>
        <v>36079369.166666672</v>
      </c>
      <c r="I87" s="213">
        <f t="shared" si="23"/>
        <v>69065142.659999996</v>
      </c>
    </row>
    <row r="88" spans="1:9" s="134" customFormat="1" ht="21.95" customHeight="1" thickBot="1">
      <c r="A88" s="167"/>
      <c r="B88" s="168"/>
      <c r="C88" s="169"/>
      <c r="D88" s="168"/>
      <c r="E88" s="170" t="s">
        <v>204</v>
      </c>
      <c r="F88" s="214">
        <f>SUM(F67:F86)</f>
        <v>60000000</v>
      </c>
      <c r="G88" s="214">
        <f t="shared" ref="G88:I88" si="24">SUM(G67:G86)</f>
        <v>49257644</v>
      </c>
      <c r="H88" s="214">
        <f t="shared" si="24"/>
        <v>37370000</v>
      </c>
      <c r="I88" s="214">
        <f t="shared" si="24"/>
        <v>113325654</v>
      </c>
    </row>
    <row r="89" spans="1:9" s="134" customFormat="1" ht="21.95" customHeight="1" thickBot="1">
      <c r="A89" s="215"/>
      <c r="B89" s="216"/>
      <c r="C89" s="217"/>
      <c r="D89" s="218"/>
      <c r="E89" s="219" t="s">
        <v>300</v>
      </c>
      <c r="F89" s="220">
        <f>F87+F88</f>
        <v>86215357</v>
      </c>
      <c r="G89" s="220">
        <f t="shared" ref="G89:I89" si="25">G87+G88</f>
        <v>92552887</v>
      </c>
      <c r="H89" s="220">
        <f t="shared" si="25"/>
        <v>73449369.166666672</v>
      </c>
      <c r="I89" s="220">
        <f t="shared" si="25"/>
        <v>182390796.66</v>
      </c>
    </row>
    <row r="90" spans="1:9" ht="37.5">
      <c r="A90" s="694" t="s">
        <v>819</v>
      </c>
      <c r="B90" s="695"/>
      <c r="C90" s="695"/>
      <c r="D90" s="695"/>
      <c r="E90" s="695"/>
      <c r="F90" s="695"/>
      <c r="G90" s="695"/>
      <c r="H90" s="695"/>
      <c r="I90" s="696"/>
    </row>
    <row r="91" spans="1:9" ht="23.25">
      <c r="A91" s="697" t="s">
        <v>492</v>
      </c>
      <c r="B91" s="698"/>
      <c r="C91" s="698"/>
      <c r="D91" s="698"/>
      <c r="E91" s="698"/>
      <c r="F91" s="698"/>
      <c r="G91" s="698"/>
      <c r="H91" s="698"/>
      <c r="I91" s="699"/>
    </row>
    <row r="92" spans="1:9" ht="22.5">
      <c r="A92" s="689" t="s">
        <v>1046</v>
      </c>
      <c r="B92" s="690"/>
      <c r="C92" s="690"/>
      <c r="D92" s="690"/>
      <c r="E92" s="690"/>
      <c r="F92" s="690"/>
      <c r="G92" s="690"/>
      <c r="H92" s="690"/>
      <c r="I92" s="700"/>
    </row>
    <row r="93" spans="1:9" ht="24.75" customHeight="1" thickBot="1">
      <c r="A93" s="701" t="s">
        <v>281</v>
      </c>
      <c r="B93" s="702"/>
      <c r="C93" s="702"/>
      <c r="D93" s="702"/>
      <c r="E93" s="702"/>
      <c r="F93" s="702"/>
      <c r="G93" s="702"/>
      <c r="H93" s="702"/>
      <c r="I93" s="703"/>
    </row>
    <row r="94" spans="1:9" s="134" customFormat="1" ht="29.25" customHeight="1" thickBot="1">
      <c r="A94" s="715" t="s">
        <v>318</v>
      </c>
      <c r="B94" s="716"/>
      <c r="C94" s="716"/>
      <c r="D94" s="716"/>
      <c r="E94" s="716"/>
      <c r="F94" s="716"/>
      <c r="G94" s="716"/>
      <c r="H94" s="716"/>
      <c r="I94" s="717"/>
    </row>
    <row r="95" spans="1:9" s="171" customFormat="1" ht="39.75" customHeight="1" thickBot="1">
      <c r="A95" s="143" t="s">
        <v>471</v>
      </c>
      <c r="B95" s="68" t="s">
        <v>464</v>
      </c>
      <c r="C95" s="144" t="s">
        <v>460</v>
      </c>
      <c r="D95" s="68" t="s">
        <v>463</v>
      </c>
      <c r="E95" s="145" t="s">
        <v>1</v>
      </c>
      <c r="F95" s="68" t="s">
        <v>1003</v>
      </c>
      <c r="G95" s="146" t="s">
        <v>1002</v>
      </c>
      <c r="H95" s="147" t="s">
        <v>1001</v>
      </c>
      <c r="I95" s="148" t="s">
        <v>1048</v>
      </c>
    </row>
    <row r="96" spans="1:9" s="134" customFormat="1" ht="21.95" customHeight="1">
      <c r="A96" s="221">
        <v>20000000</v>
      </c>
      <c r="B96" s="222"/>
      <c r="C96" s="223"/>
      <c r="D96" s="152" t="s">
        <v>818</v>
      </c>
      <c r="E96" s="95" t="s">
        <v>163</v>
      </c>
      <c r="F96" s="224"/>
      <c r="G96" s="225" t="s">
        <v>808</v>
      </c>
      <c r="H96" s="174"/>
      <c r="I96" s="173"/>
    </row>
    <row r="97" spans="1:9" s="134" customFormat="1" ht="21.95" customHeight="1">
      <c r="A97" s="187">
        <v>21000000</v>
      </c>
      <c r="B97" s="188"/>
      <c r="C97" s="189"/>
      <c r="D97" s="152" t="s">
        <v>818</v>
      </c>
      <c r="E97" s="72" t="s">
        <v>164</v>
      </c>
      <c r="F97" s="190"/>
      <c r="G97" s="191"/>
      <c r="H97" s="174"/>
      <c r="I97" s="173"/>
    </row>
    <row r="98" spans="1:9" s="134" customFormat="1" ht="21.95" customHeight="1">
      <c r="A98" s="187">
        <v>21010000</v>
      </c>
      <c r="B98" s="188"/>
      <c r="C98" s="189"/>
      <c r="D98" s="152" t="s">
        <v>818</v>
      </c>
      <c r="E98" s="72" t="s">
        <v>165</v>
      </c>
      <c r="F98" s="190"/>
      <c r="G98" s="191"/>
      <c r="H98" s="174"/>
      <c r="I98" s="173"/>
    </row>
    <row r="99" spans="1:9" s="134" customFormat="1" ht="21.95" customHeight="1">
      <c r="A99" s="197">
        <v>21010103</v>
      </c>
      <c r="B99" s="193" t="s">
        <v>662</v>
      </c>
      <c r="C99" s="198"/>
      <c r="D99" s="152" t="s">
        <v>818</v>
      </c>
      <c r="E99" s="80" t="s">
        <v>168</v>
      </c>
      <c r="F99" s="76">
        <v>505524</v>
      </c>
      <c r="G99" s="75">
        <v>716580</v>
      </c>
      <c r="H99" s="76">
        <v>597150</v>
      </c>
      <c r="I99" s="75">
        <v>1738077.4</v>
      </c>
    </row>
    <row r="100" spans="1:9" s="134" customFormat="1" ht="21.95" customHeight="1">
      <c r="A100" s="197">
        <v>21010104</v>
      </c>
      <c r="B100" s="193" t="s">
        <v>662</v>
      </c>
      <c r="C100" s="198"/>
      <c r="D100" s="152" t="s">
        <v>818</v>
      </c>
      <c r="E100" s="80" t="s">
        <v>169</v>
      </c>
      <c r="F100" s="76"/>
      <c r="G100" s="75"/>
      <c r="H100" s="76">
        <v>0</v>
      </c>
      <c r="I100" s="75">
        <v>0</v>
      </c>
    </row>
    <row r="101" spans="1:9" s="134" customFormat="1" ht="21.95" customHeight="1">
      <c r="A101" s="197">
        <v>21010105</v>
      </c>
      <c r="B101" s="193" t="s">
        <v>662</v>
      </c>
      <c r="C101" s="198"/>
      <c r="D101" s="152" t="s">
        <v>818</v>
      </c>
      <c r="E101" s="80" t="s">
        <v>170</v>
      </c>
      <c r="F101" s="76"/>
      <c r="G101" s="75"/>
      <c r="H101" s="76">
        <v>0</v>
      </c>
      <c r="I101" s="75">
        <v>0</v>
      </c>
    </row>
    <row r="102" spans="1:9" s="134" customFormat="1" ht="21.95" customHeight="1">
      <c r="A102" s="197">
        <v>21010106</v>
      </c>
      <c r="B102" s="193" t="s">
        <v>662</v>
      </c>
      <c r="C102" s="198"/>
      <c r="D102" s="152" t="s">
        <v>818</v>
      </c>
      <c r="E102" s="80" t="s">
        <v>691</v>
      </c>
      <c r="F102" s="76"/>
      <c r="G102" s="75"/>
      <c r="H102" s="76">
        <v>0</v>
      </c>
      <c r="I102" s="75">
        <v>0</v>
      </c>
    </row>
    <row r="103" spans="1:9" s="134" customFormat="1" ht="21.95" customHeight="1">
      <c r="A103" s="226"/>
      <c r="B103" s="193" t="s">
        <v>662</v>
      </c>
      <c r="C103" s="198"/>
      <c r="D103" s="152" t="s">
        <v>818</v>
      </c>
      <c r="E103" s="119" t="s">
        <v>1014</v>
      </c>
      <c r="F103" s="76"/>
      <c r="G103" s="75"/>
      <c r="H103" s="76"/>
      <c r="I103" s="75">
        <v>363915.48</v>
      </c>
    </row>
    <row r="104" spans="1:9" s="134" customFormat="1" ht="21.95" customHeight="1">
      <c r="A104" s="187">
        <v>21020300</v>
      </c>
      <c r="B104" s="193"/>
      <c r="C104" s="189"/>
      <c r="D104" s="152" t="s">
        <v>818</v>
      </c>
      <c r="E104" s="72" t="s">
        <v>193</v>
      </c>
      <c r="F104" s="76"/>
      <c r="G104" s="75"/>
      <c r="H104" s="76">
        <v>0</v>
      </c>
      <c r="I104" s="75">
        <v>0</v>
      </c>
    </row>
    <row r="105" spans="1:9" s="134" customFormat="1" ht="21.95" customHeight="1">
      <c r="A105" s="197">
        <v>21020301</v>
      </c>
      <c r="B105" s="193" t="s">
        <v>662</v>
      </c>
      <c r="C105" s="198"/>
      <c r="D105" s="152" t="s">
        <v>818</v>
      </c>
      <c r="E105" s="115" t="s">
        <v>178</v>
      </c>
      <c r="F105" s="76">
        <v>353892</v>
      </c>
      <c r="G105" s="75">
        <v>250800</v>
      </c>
      <c r="H105" s="76">
        <v>209000</v>
      </c>
      <c r="I105" s="75">
        <v>258324</v>
      </c>
    </row>
    <row r="106" spans="1:9" s="134" customFormat="1" ht="21.95" customHeight="1">
      <c r="A106" s="197">
        <v>21020302</v>
      </c>
      <c r="B106" s="193" t="s">
        <v>662</v>
      </c>
      <c r="C106" s="198"/>
      <c r="D106" s="152" t="s">
        <v>818</v>
      </c>
      <c r="E106" s="115" t="s">
        <v>179</v>
      </c>
      <c r="F106" s="76">
        <v>202209</v>
      </c>
      <c r="G106" s="75">
        <v>143316</v>
      </c>
      <c r="H106" s="76">
        <v>119430</v>
      </c>
      <c r="I106" s="75">
        <v>147615.48000000001</v>
      </c>
    </row>
    <row r="107" spans="1:9" s="134" customFormat="1" ht="21.95" customHeight="1">
      <c r="A107" s="197">
        <v>21020303</v>
      </c>
      <c r="B107" s="193" t="s">
        <v>662</v>
      </c>
      <c r="C107" s="198"/>
      <c r="D107" s="152" t="s">
        <v>818</v>
      </c>
      <c r="E107" s="115" t="s">
        <v>180</v>
      </c>
      <c r="F107" s="76">
        <v>129600</v>
      </c>
      <c r="G107" s="75">
        <v>8640</v>
      </c>
      <c r="H107" s="76">
        <v>7200</v>
      </c>
      <c r="I107" s="75">
        <v>8899.2000000000007</v>
      </c>
    </row>
    <row r="108" spans="1:9" s="134" customFormat="1" ht="21.95" customHeight="1">
      <c r="A108" s="197">
        <v>21020304</v>
      </c>
      <c r="B108" s="193" t="s">
        <v>662</v>
      </c>
      <c r="C108" s="198"/>
      <c r="D108" s="152" t="s">
        <v>818</v>
      </c>
      <c r="E108" s="115" t="s">
        <v>181</v>
      </c>
      <c r="F108" s="76"/>
      <c r="G108" s="75">
        <v>35589</v>
      </c>
      <c r="H108" s="76">
        <v>29657.5</v>
      </c>
      <c r="I108" s="75">
        <v>36656.67</v>
      </c>
    </row>
    <row r="109" spans="1:9" s="134" customFormat="1" ht="21.95" customHeight="1">
      <c r="A109" s="197">
        <v>21020312</v>
      </c>
      <c r="B109" s="193" t="s">
        <v>662</v>
      </c>
      <c r="C109" s="198"/>
      <c r="D109" s="152" t="s">
        <v>818</v>
      </c>
      <c r="E109" s="115" t="s">
        <v>184</v>
      </c>
      <c r="F109" s="76">
        <v>50552</v>
      </c>
      <c r="G109" s="75">
        <v>59829</v>
      </c>
      <c r="H109" s="76">
        <v>49857.5</v>
      </c>
      <c r="I109" s="75">
        <v>61623.87</v>
      </c>
    </row>
    <row r="110" spans="1:9" s="134" customFormat="1" ht="21.95" customHeight="1">
      <c r="A110" s="197">
        <v>21020315</v>
      </c>
      <c r="B110" s="193" t="s">
        <v>662</v>
      </c>
      <c r="C110" s="198"/>
      <c r="D110" s="152" t="s">
        <v>818</v>
      </c>
      <c r="E110" s="115" t="s">
        <v>187</v>
      </c>
      <c r="F110" s="76"/>
      <c r="G110" s="75"/>
      <c r="H110" s="76">
        <v>0</v>
      </c>
      <c r="I110" s="75">
        <v>0</v>
      </c>
    </row>
    <row r="111" spans="1:9" s="134" customFormat="1" ht="21.95" customHeight="1">
      <c r="A111" s="197">
        <v>21020314</v>
      </c>
      <c r="B111" s="193" t="s">
        <v>662</v>
      </c>
      <c r="C111" s="198"/>
      <c r="D111" s="152" t="s">
        <v>818</v>
      </c>
      <c r="E111" s="115" t="s">
        <v>186</v>
      </c>
      <c r="F111" s="76"/>
      <c r="G111" s="75"/>
      <c r="H111" s="76">
        <v>0</v>
      </c>
      <c r="I111" s="75">
        <v>0</v>
      </c>
    </row>
    <row r="112" spans="1:9" s="134" customFormat="1" ht="21.95" customHeight="1">
      <c r="A112" s="197">
        <v>21020305</v>
      </c>
      <c r="B112" s="193" t="s">
        <v>662</v>
      </c>
      <c r="C112" s="198"/>
      <c r="D112" s="152" t="s">
        <v>818</v>
      </c>
      <c r="E112" s="115" t="s">
        <v>523</v>
      </c>
      <c r="F112" s="76"/>
      <c r="G112" s="75"/>
      <c r="H112" s="76">
        <v>0</v>
      </c>
      <c r="I112" s="75">
        <v>0</v>
      </c>
    </row>
    <row r="113" spans="1:9" s="134" customFormat="1" ht="21.95" customHeight="1">
      <c r="A113" s="197">
        <v>21020306</v>
      </c>
      <c r="B113" s="193" t="s">
        <v>662</v>
      </c>
      <c r="C113" s="198"/>
      <c r="D113" s="152" t="s">
        <v>818</v>
      </c>
      <c r="E113" s="115" t="s">
        <v>183</v>
      </c>
      <c r="F113" s="76"/>
      <c r="G113" s="75"/>
      <c r="H113" s="76">
        <v>0</v>
      </c>
      <c r="I113" s="75">
        <v>0</v>
      </c>
    </row>
    <row r="114" spans="1:9" s="134" customFormat="1" ht="21.95" customHeight="1">
      <c r="A114" s="197">
        <v>21020307</v>
      </c>
      <c r="B114" s="193" t="s">
        <v>662</v>
      </c>
      <c r="C114" s="198"/>
      <c r="D114" s="152" t="s">
        <v>818</v>
      </c>
      <c r="E114" s="115" t="s">
        <v>693</v>
      </c>
      <c r="F114" s="76"/>
      <c r="G114" s="75"/>
      <c r="H114" s="76">
        <v>0</v>
      </c>
      <c r="I114" s="75">
        <v>0</v>
      </c>
    </row>
    <row r="115" spans="1:9" s="134" customFormat="1" ht="21.95" customHeight="1">
      <c r="A115" s="187">
        <v>22020000</v>
      </c>
      <c r="B115" s="188"/>
      <c r="C115" s="189"/>
      <c r="D115" s="188"/>
      <c r="E115" s="133" t="s">
        <v>204</v>
      </c>
      <c r="F115" s="76"/>
      <c r="G115" s="75"/>
      <c r="H115" s="76"/>
      <c r="I115" s="75"/>
    </row>
    <row r="116" spans="1:9" s="134" customFormat="1" ht="21.95" customHeight="1">
      <c r="A116" s="187">
        <v>22020100</v>
      </c>
      <c r="B116" s="188"/>
      <c r="C116" s="189"/>
      <c r="D116" s="188"/>
      <c r="E116" s="133" t="s">
        <v>304</v>
      </c>
      <c r="F116" s="76"/>
      <c r="G116" s="75"/>
      <c r="H116" s="76"/>
      <c r="I116" s="75"/>
    </row>
    <row r="117" spans="1:9" s="134" customFormat="1" ht="21.95" customHeight="1">
      <c r="A117" s="197">
        <v>22020101</v>
      </c>
      <c r="B117" s="193" t="s">
        <v>664</v>
      </c>
      <c r="C117" s="198"/>
      <c r="D117" s="152" t="s">
        <v>818</v>
      </c>
      <c r="E117" s="115" t="s">
        <v>316</v>
      </c>
      <c r="F117" s="76"/>
      <c r="G117" s="75">
        <v>200000</v>
      </c>
      <c r="H117" s="76">
        <v>120000</v>
      </c>
      <c r="I117" s="75">
        <v>300000</v>
      </c>
    </row>
    <row r="118" spans="1:9" s="134" customFormat="1" ht="21.95" customHeight="1">
      <c r="A118" s="187">
        <v>22020300</v>
      </c>
      <c r="B118" s="188"/>
      <c r="C118" s="189"/>
      <c r="D118" s="152" t="s">
        <v>818</v>
      </c>
      <c r="E118" s="133" t="s">
        <v>317</v>
      </c>
      <c r="F118" s="76"/>
      <c r="G118" s="75"/>
      <c r="H118" s="76"/>
      <c r="I118" s="75"/>
    </row>
    <row r="119" spans="1:9" s="134" customFormat="1" ht="21.95" customHeight="1">
      <c r="A119" s="197">
        <v>22020313</v>
      </c>
      <c r="B119" s="111"/>
      <c r="C119" s="198"/>
      <c r="D119" s="152" t="s">
        <v>818</v>
      </c>
      <c r="E119" s="115" t="s">
        <v>222</v>
      </c>
      <c r="F119" s="76"/>
      <c r="G119" s="75"/>
      <c r="H119" s="76"/>
      <c r="I119" s="75"/>
    </row>
    <row r="120" spans="1:9" s="134" customFormat="1" ht="21.95" customHeight="1">
      <c r="A120" s="227">
        <v>2202020700</v>
      </c>
      <c r="B120" s="210"/>
      <c r="C120" s="211"/>
      <c r="D120" s="152" t="s">
        <v>818</v>
      </c>
      <c r="E120" s="127" t="s">
        <v>522</v>
      </c>
      <c r="F120" s="76"/>
      <c r="G120" s="75"/>
      <c r="H120" s="76"/>
      <c r="I120" s="75"/>
    </row>
    <row r="121" spans="1:9" s="134" customFormat="1" ht="21.95" customHeight="1">
      <c r="A121" s="154">
        <v>22020710</v>
      </c>
      <c r="B121" s="193" t="s">
        <v>662</v>
      </c>
      <c r="C121" s="155"/>
      <c r="D121" s="152" t="s">
        <v>818</v>
      </c>
      <c r="E121" s="115" t="s">
        <v>524</v>
      </c>
      <c r="F121" s="76"/>
      <c r="G121" s="75">
        <v>500000</v>
      </c>
      <c r="H121" s="76">
        <v>230000</v>
      </c>
      <c r="I121" s="75">
        <v>1500000</v>
      </c>
    </row>
    <row r="122" spans="1:9" s="134" customFormat="1" ht="21.95" customHeight="1">
      <c r="A122" s="209"/>
      <c r="B122" s="210"/>
      <c r="C122" s="211"/>
      <c r="D122" s="210"/>
      <c r="E122" s="208" t="s">
        <v>321</v>
      </c>
      <c r="F122" s="174">
        <f>SUM(F99:F114)</f>
        <v>1241777</v>
      </c>
      <c r="G122" s="174">
        <f t="shared" ref="G122:I122" si="26">SUM(G99:G114)</f>
        <v>1214754</v>
      </c>
      <c r="H122" s="174">
        <f t="shared" si="26"/>
        <v>1012295</v>
      </c>
      <c r="I122" s="174">
        <f t="shared" si="26"/>
        <v>2615112.1</v>
      </c>
    </row>
    <row r="123" spans="1:9" s="134" customFormat="1" ht="21.95" customHeight="1" thickBot="1">
      <c r="A123" s="167"/>
      <c r="B123" s="168"/>
      <c r="C123" s="169"/>
      <c r="D123" s="168"/>
      <c r="E123" s="228" t="s">
        <v>204</v>
      </c>
      <c r="F123" s="174">
        <f>SUM(F117:F121)</f>
        <v>0</v>
      </c>
      <c r="G123" s="174">
        <f t="shared" ref="G123:I123" si="27">SUM(G117:G121)</f>
        <v>700000</v>
      </c>
      <c r="H123" s="174">
        <f t="shared" si="27"/>
        <v>350000</v>
      </c>
      <c r="I123" s="174">
        <f t="shared" si="27"/>
        <v>1800000</v>
      </c>
    </row>
    <row r="124" spans="1:9" s="134" customFormat="1" ht="21.95" customHeight="1" thickBot="1">
      <c r="A124" s="229"/>
      <c r="B124" s="230"/>
      <c r="C124" s="231"/>
      <c r="D124" s="232"/>
      <c r="E124" s="233" t="s">
        <v>300</v>
      </c>
      <c r="F124" s="174">
        <f>F122+F123</f>
        <v>1241777</v>
      </c>
      <c r="G124" s="174">
        <f t="shared" ref="G124:I124" si="28">G122+G123</f>
        <v>1914754</v>
      </c>
      <c r="H124" s="174">
        <f t="shared" si="28"/>
        <v>1362295</v>
      </c>
      <c r="I124" s="174">
        <f t="shared" si="28"/>
        <v>4415112.0999999996</v>
      </c>
    </row>
    <row r="125" spans="1:9" s="134" customFormat="1" ht="37.5">
      <c r="A125" s="694" t="s">
        <v>819</v>
      </c>
      <c r="B125" s="695"/>
      <c r="C125" s="695"/>
      <c r="D125" s="695"/>
      <c r="E125" s="695"/>
      <c r="F125" s="695"/>
      <c r="G125" s="695"/>
      <c r="H125" s="695"/>
      <c r="I125" s="696"/>
    </row>
    <row r="126" spans="1:9" s="134" customFormat="1" ht="23.25">
      <c r="A126" s="697" t="s">
        <v>492</v>
      </c>
      <c r="B126" s="698"/>
      <c r="C126" s="698"/>
      <c r="D126" s="698"/>
      <c r="E126" s="698"/>
      <c r="F126" s="698"/>
      <c r="G126" s="698"/>
      <c r="H126" s="698"/>
      <c r="I126" s="699"/>
    </row>
    <row r="127" spans="1:9" s="134" customFormat="1" ht="22.5">
      <c r="A127" s="689" t="s">
        <v>1046</v>
      </c>
      <c r="B127" s="690"/>
      <c r="C127" s="690"/>
      <c r="D127" s="690"/>
      <c r="E127" s="690"/>
      <c r="F127" s="690"/>
      <c r="G127" s="690"/>
      <c r="H127" s="690"/>
      <c r="I127" s="700"/>
    </row>
    <row r="128" spans="1:9" s="134" customFormat="1" ht="27" customHeight="1" thickBot="1">
      <c r="A128" s="701" t="s">
        <v>281</v>
      </c>
      <c r="B128" s="702"/>
      <c r="C128" s="702"/>
      <c r="D128" s="702"/>
      <c r="E128" s="702"/>
      <c r="F128" s="702"/>
      <c r="G128" s="702"/>
      <c r="H128" s="702"/>
      <c r="I128" s="703"/>
    </row>
    <row r="129" spans="1:9" s="134" customFormat="1" ht="18.75" thickBot="1">
      <c r="A129" s="715" t="s">
        <v>313</v>
      </c>
      <c r="B129" s="716"/>
      <c r="C129" s="716"/>
      <c r="D129" s="716"/>
      <c r="E129" s="716"/>
      <c r="F129" s="716"/>
      <c r="G129" s="716"/>
      <c r="H129" s="716"/>
      <c r="I129" s="717"/>
    </row>
    <row r="130" spans="1:9" s="171" customFormat="1" ht="36.75" thickBot="1">
      <c r="A130" s="143" t="s">
        <v>471</v>
      </c>
      <c r="B130" s="68" t="s">
        <v>464</v>
      </c>
      <c r="C130" s="144" t="s">
        <v>460</v>
      </c>
      <c r="D130" s="68" t="s">
        <v>463</v>
      </c>
      <c r="E130" s="145" t="s">
        <v>1</v>
      </c>
      <c r="F130" s="68" t="s">
        <v>1003</v>
      </c>
      <c r="G130" s="146" t="s">
        <v>1002</v>
      </c>
      <c r="H130" s="147" t="s">
        <v>1001</v>
      </c>
      <c r="I130" s="148" t="s">
        <v>1048</v>
      </c>
    </row>
    <row r="131" spans="1:9" s="134" customFormat="1" ht="27.95" customHeight="1">
      <c r="A131" s="221">
        <v>20000000</v>
      </c>
      <c r="B131" s="222"/>
      <c r="C131" s="223"/>
      <c r="D131" s="152" t="s">
        <v>818</v>
      </c>
      <c r="E131" s="95" t="s">
        <v>163</v>
      </c>
      <c r="F131" s="224"/>
      <c r="G131" s="225"/>
      <c r="H131" s="174"/>
      <c r="I131" s="173"/>
    </row>
    <row r="132" spans="1:9" s="134" customFormat="1" ht="18">
      <c r="A132" s="187">
        <v>21000000</v>
      </c>
      <c r="B132" s="188"/>
      <c r="C132" s="189"/>
      <c r="D132" s="152" t="s">
        <v>818</v>
      </c>
      <c r="E132" s="72" t="s">
        <v>164</v>
      </c>
      <c r="F132" s="190"/>
      <c r="G132" s="191"/>
      <c r="H132" s="174"/>
      <c r="I132" s="173"/>
    </row>
    <row r="133" spans="1:9" s="134" customFormat="1" ht="16.5" customHeight="1">
      <c r="A133" s="187">
        <v>21010000</v>
      </c>
      <c r="B133" s="188"/>
      <c r="C133" s="189"/>
      <c r="D133" s="152" t="s">
        <v>818</v>
      </c>
      <c r="E133" s="72" t="s">
        <v>165</v>
      </c>
      <c r="F133" s="190"/>
      <c r="G133" s="191"/>
      <c r="H133" s="174"/>
      <c r="I133" s="173"/>
    </row>
    <row r="134" spans="1:9" s="134" customFormat="1" ht="18">
      <c r="A134" s="197">
        <v>21010103</v>
      </c>
      <c r="B134" s="193" t="s">
        <v>662</v>
      </c>
      <c r="C134" s="198"/>
      <c r="D134" s="152" t="s">
        <v>818</v>
      </c>
      <c r="E134" s="80" t="s">
        <v>168</v>
      </c>
      <c r="F134" s="190"/>
      <c r="G134" s="191"/>
      <c r="H134" s="174"/>
      <c r="I134" s="173"/>
    </row>
    <row r="135" spans="1:9" s="134" customFormat="1" ht="18">
      <c r="A135" s="197">
        <v>21010104</v>
      </c>
      <c r="B135" s="193" t="s">
        <v>662</v>
      </c>
      <c r="C135" s="198"/>
      <c r="D135" s="152" t="s">
        <v>818</v>
      </c>
      <c r="E135" s="80" t="s">
        <v>169</v>
      </c>
      <c r="F135" s="76">
        <v>489622</v>
      </c>
      <c r="G135" s="75">
        <v>348920</v>
      </c>
      <c r="H135" s="76">
        <v>290766.66666666669</v>
      </c>
      <c r="I135" s="75">
        <v>1359387.6</v>
      </c>
    </row>
    <row r="136" spans="1:9" s="134" customFormat="1" ht="18">
      <c r="A136" s="197">
        <v>21010105</v>
      </c>
      <c r="B136" s="193" t="s">
        <v>662</v>
      </c>
      <c r="C136" s="198"/>
      <c r="D136" s="152" t="s">
        <v>818</v>
      </c>
      <c r="E136" s="80" t="s">
        <v>170</v>
      </c>
      <c r="F136" s="76"/>
      <c r="G136" s="75"/>
      <c r="H136" s="76">
        <v>0</v>
      </c>
      <c r="I136" s="75">
        <v>0</v>
      </c>
    </row>
    <row r="137" spans="1:9" s="134" customFormat="1" ht="18">
      <c r="A137" s="197">
        <v>21010106</v>
      </c>
      <c r="B137" s="193" t="s">
        <v>662</v>
      </c>
      <c r="C137" s="198"/>
      <c r="D137" s="152" t="s">
        <v>818</v>
      </c>
      <c r="E137" s="80" t="s">
        <v>171</v>
      </c>
      <c r="F137" s="76"/>
      <c r="G137" s="75"/>
      <c r="H137" s="76">
        <v>0</v>
      </c>
      <c r="I137" s="75">
        <v>0</v>
      </c>
    </row>
    <row r="138" spans="1:9" s="134" customFormat="1" ht="18">
      <c r="A138" s="226"/>
      <c r="B138" s="193" t="s">
        <v>662</v>
      </c>
      <c r="C138" s="198"/>
      <c r="D138" s="152" t="s">
        <v>818</v>
      </c>
      <c r="E138" s="119" t="s">
        <v>1014</v>
      </c>
      <c r="F138" s="76"/>
      <c r="G138" s="75"/>
      <c r="H138" s="76"/>
      <c r="I138" s="75">
        <v>28817.34</v>
      </c>
    </row>
    <row r="139" spans="1:9" s="134" customFormat="1" ht="36">
      <c r="A139" s="187">
        <v>21020300</v>
      </c>
      <c r="B139" s="188"/>
      <c r="C139" s="189"/>
      <c r="D139" s="152" t="s">
        <v>818</v>
      </c>
      <c r="E139" s="72" t="s">
        <v>193</v>
      </c>
      <c r="F139" s="76"/>
      <c r="G139" s="75"/>
      <c r="H139" s="76">
        <v>0</v>
      </c>
      <c r="I139" s="75">
        <v>0</v>
      </c>
    </row>
    <row r="140" spans="1:9" s="134" customFormat="1" ht="18">
      <c r="A140" s="197">
        <v>21020301</v>
      </c>
      <c r="B140" s="193" t="s">
        <v>662</v>
      </c>
      <c r="C140" s="198"/>
      <c r="D140" s="152" t="s">
        <v>818</v>
      </c>
      <c r="E140" s="115" t="s">
        <v>178</v>
      </c>
      <c r="F140" s="76"/>
      <c r="G140" s="75"/>
      <c r="H140" s="76">
        <v>0</v>
      </c>
      <c r="I140" s="75">
        <v>0</v>
      </c>
    </row>
    <row r="141" spans="1:9" s="134" customFormat="1" ht="18">
      <c r="A141" s="197">
        <v>21020302</v>
      </c>
      <c r="B141" s="193" t="s">
        <v>662</v>
      </c>
      <c r="C141" s="198"/>
      <c r="D141" s="152" t="s">
        <v>818</v>
      </c>
      <c r="E141" s="115" t="s">
        <v>179</v>
      </c>
      <c r="F141" s="76"/>
      <c r="G141" s="75"/>
      <c r="H141" s="76">
        <v>0</v>
      </c>
      <c r="I141" s="75">
        <v>0</v>
      </c>
    </row>
    <row r="142" spans="1:9" s="134" customFormat="1" ht="18">
      <c r="A142" s="197">
        <v>21020303</v>
      </c>
      <c r="B142" s="193" t="s">
        <v>662</v>
      </c>
      <c r="C142" s="198"/>
      <c r="D142" s="152" t="s">
        <v>818</v>
      </c>
      <c r="E142" s="115" t="s">
        <v>180</v>
      </c>
      <c r="F142" s="76"/>
      <c r="G142" s="75"/>
      <c r="H142" s="76">
        <v>0</v>
      </c>
      <c r="I142" s="75">
        <v>0</v>
      </c>
    </row>
    <row r="143" spans="1:9" s="134" customFormat="1" ht="18">
      <c r="A143" s="197">
        <v>21020304</v>
      </c>
      <c r="B143" s="193" t="s">
        <v>662</v>
      </c>
      <c r="C143" s="198"/>
      <c r="D143" s="152" t="s">
        <v>818</v>
      </c>
      <c r="E143" s="115" t="s">
        <v>181</v>
      </c>
      <c r="F143" s="76"/>
      <c r="G143" s="75"/>
      <c r="H143" s="76">
        <v>0</v>
      </c>
      <c r="I143" s="75">
        <v>0</v>
      </c>
    </row>
    <row r="144" spans="1:9" s="134" customFormat="1" ht="18">
      <c r="A144" s="197">
        <v>21020305</v>
      </c>
      <c r="B144" s="193"/>
      <c r="C144" s="198"/>
      <c r="D144" s="152" t="s">
        <v>818</v>
      </c>
      <c r="E144" s="115" t="s">
        <v>523</v>
      </c>
      <c r="F144" s="76"/>
      <c r="G144" s="75"/>
      <c r="H144" s="76">
        <v>0</v>
      </c>
      <c r="I144" s="75">
        <v>0</v>
      </c>
    </row>
    <row r="145" spans="1:9" s="134" customFormat="1" ht="18">
      <c r="A145" s="197">
        <v>21020306</v>
      </c>
      <c r="B145" s="193"/>
      <c r="C145" s="198"/>
      <c r="D145" s="152" t="s">
        <v>818</v>
      </c>
      <c r="E145" s="115" t="s">
        <v>183</v>
      </c>
      <c r="F145" s="76"/>
      <c r="G145" s="75"/>
      <c r="H145" s="76">
        <v>0</v>
      </c>
      <c r="I145" s="75">
        <v>0</v>
      </c>
    </row>
    <row r="146" spans="1:9" s="134" customFormat="1" ht="18">
      <c r="A146" s="197">
        <v>21020312</v>
      </c>
      <c r="B146" s="193" t="s">
        <v>662</v>
      </c>
      <c r="C146" s="198"/>
      <c r="D146" s="152" t="s">
        <v>818</v>
      </c>
      <c r="E146" s="115" t="s">
        <v>184</v>
      </c>
      <c r="F146" s="76"/>
      <c r="G146" s="75"/>
      <c r="H146" s="76">
        <v>0</v>
      </c>
      <c r="I146" s="75">
        <v>0</v>
      </c>
    </row>
    <row r="147" spans="1:9" s="134" customFormat="1" ht="18">
      <c r="A147" s="197">
        <v>21020314</v>
      </c>
      <c r="B147" s="193"/>
      <c r="C147" s="198"/>
      <c r="D147" s="152" t="s">
        <v>818</v>
      </c>
      <c r="E147" s="115" t="s">
        <v>186</v>
      </c>
      <c r="F147" s="76"/>
      <c r="G147" s="75"/>
      <c r="H147" s="76">
        <v>0</v>
      </c>
      <c r="I147" s="75">
        <v>0</v>
      </c>
    </row>
    <row r="148" spans="1:9" s="134" customFormat="1" ht="18">
      <c r="A148" s="197">
        <v>21020315</v>
      </c>
      <c r="B148" s="193" t="s">
        <v>662</v>
      </c>
      <c r="C148" s="198"/>
      <c r="D148" s="152" t="s">
        <v>818</v>
      </c>
      <c r="E148" s="115" t="s">
        <v>187</v>
      </c>
      <c r="F148" s="76"/>
      <c r="G148" s="75"/>
      <c r="H148" s="76">
        <v>0</v>
      </c>
      <c r="I148" s="75">
        <v>0</v>
      </c>
    </row>
    <row r="149" spans="1:9" s="134" customFormat="1" ht="18">
      <c r="A149" s="187">
        <v>21020400</v>
      </c>
      <c r="B149" s="188"/>
      <c r="C149" s="189"/>
      <c r="D149" s="152" t="s">
        <v>818</v>
      </c>
      <c r="E149" s="72" t="s">
        <v>194</v>
      </c>
      <c r="F149" s="76"/>
      <c r="G149" s="75"/>
      <c r="H149" s="76">
        <v>0</v>
      </c>
      <c r="I149" s="75">
        <v>0</v>
      </c>
    </row>
    <row r="150" spans="1:9" s="134" customFormat="1" ht="18">
      <c r="A150" s="197">
        <v>21020401</v>
      </c>
      <c r="B150" s="193" t="s">
        <v>662</v>
      </c>
      <c r="C150" s="198"/>
      <c r="D150" s="152" t="s">
        <v>818</v>
      </c>
      <c r="E150" s="115" t="s">
        <v>178</v>
      </c>
      <c r="F150" s="76">
        <v>171367</v>
      </c>
      <c r="G150" s="75">
        <v>122116</v>
      </c>
      <c r="H150" s="76">
        <v>101763.33333333333</v>
      </c>
      <c r="I150" s="75">
        <v>125779.48</v>
      </c>
    </row>
    <row r="151" spans="1:9" s="134" customFormat="1" ht="18">
      <c r="A151" s="197">
        <v>21020402</v>
      </c>
      <c r="B151" s="193" t="s">
        <v>662</v>
      </c>
      <c r="C151" s="198"/>
      <c r="D151" s="152" t="s">
        <v>818</v>
      </c>
      <c r="E151" s="115" t="s">
        <v>179</v>
      </c>
      <c r="F151" s="76">
        <v>97924</v>
      </c>
      <c r="G151" s="75">
        <v>69784</v>
      </c>
      <c r="H151" s="76">
        <v>58153.333333333336</v>
      </c>
      <c r="I151" s="75">
        <v>71877.52</v>
      </c>
    </row>
    <row r="152" spans="1:9" s="134" customFormat="1" ht="18">
      <c r="A152" s="197">
        <v>21020403</v>
      </c>
      <c r="B152" s="193" t="s">
        <v>662</v>
      </c>
      <c r="C152" s="198"/>
      <c r="D152" s="152" t="s">
        <v>818</v>
      </c>
      <c r="E152" s="115" t="s">
        <v>180</v>
      </c>
      <c r="F152" s="76">
        <v>6480</v>
      </c>
      <c r="G152" s="75">
        <v>7560</v>
      </c>
      <c r="H152" s="76">
        <v>6300</v>
      </c>
      <c r="I152" s="75">
        <v>7786.8</v>
      </c>
    </row>
    <row r="153" spans="1:9" s="134" customFormat="1" ht="18">
      <c r="A153" s="197">
        <v>21020404</v>
      </c>
      <c r="B153" s="193" t="s">
        <v>662</v>
      </c>
      <c r="C153" s="198"/>
      <c r="D153" s="152" t="s">
        <v>818</v>
      </c>
      <c r="E153" s="115" t="s">
        <v>181</v>
      </c>
      <c r="F153" s="76">
        <v>24480</v>
      </c>
      <c r="G153" s="75">
        <v>17805</v>
      </c>
      <c r="H153" s="76">
        <v>14837.5</v>
      </c>
      <c r="I153" s="75">
        <v>18339.150000000001</v>
      </c>
    </row>
    <row r="154" spans="1:9" s="134" customFormat="1" ht="18">
      <c r="A154" s="197">
        <v>21020412</v>
      </c>
      <c r="B154" s="193" t="s">
        <v>662</v>
      </c>
      <c r="C154" s="198"/>
      <c r="D154" s="152" t="s">
        <v>818</v>
      </c>
      <c r="E154" s="115" t="s">
        <v>184</v>
      </c>
      <c r="F154" s="76"/>
      <c r="G154" s="75"/>
      <c r="H154" s="76">
        <v>0</v>
      </c>
      <c r="I154" s="75">
        <v>0</v>
      </c>
    </row>
    <row r="155" spans="1:9" s="134" customFormat="1" ht="18">
      <c r="A155" s="197">
        <v>21020415</v>
      </c>
      <c r="B155" s="193" t="s">
        <v>662</v>
      </c>
      <c r="C155" s="198"/>
      <c r="D155" s="152" t="s">
        <v>818</v>
      </c>
      <c r="E155" s="115" t="s">
        <v>187</v>
      </c>
      <c r="F155" s="76">
        <v>42480</v>
      </c>
      <c r="G155" s="75">
        <v>41805</v>
      </c>
      <c r="H155" s="76">
        <v>34837.5</v>
      </c>
      <c r="I155" s="75">
        <v>43059.15</v>
      </c>
    </row>
    <row r="156" spans="1:9" s="134" customFormat="1" ht="18">
      <c r="A156" s="187">
        <v>21020500</v>
      </c>
      <c r="B156" s="188"/>
      <c r="C156" s="189"/>
      <c r="D156" s="152" t="s">
        <v>818</v>
      </c>
      <c r="E156" s="72" t="s">
        <v>195</v>
      </c>
      <c r="F156" s="76"/>
      <c r="G156" s="75"/>
      <c r="H156" s="76">
        <v>0</v>
      </c>
      <c r="I156" s="75">
        <v>0</v>
      </c>
    </row>
    <row r="157" spans="1:9" s="134" customFormat="1" ht="18">
      <c r="A157" s="197">
        <v>21020501</v>
      </c>
      <c r="B157" s="193" t="s">
        <v>662</v>
      </c>
      <c r="C157" s="198"/>
      <c r="D157" s="152" t="s">
        <v>818</v>
      </c>
      <c r="E157" s="115" t="s">
        <v>178</v>
      </c>
      <c r="F157" s="76"/>
      <c r="G157" s="75"/>
      <c r="H157" s="76">
        <v>0</v>
      </c>
      <c r="I157" s="75">
        <v>0</v>
      </c>
    </row>
    <row r="158" spans="1:9" s="134" customFormat="1" ht="18">
      <c r="A158" s="197">
        <v>21020502</v>
      </c>
      <c r="B158" s="193" t="s">
        <v>662</v>
      </c>
      <c r="C158" s="198"/>
      <c r="D158" s="152" t="s">
        <v>818</v>
      </c>
      <c r="E158" s="115" t="s">
        <v>179</v>
      </c>
      <c r="F158" s="76"/>
      <c r="G158" s="75"/>
      <c r="H158" s="76">
        <v>0</v>
      </c>
      <c r="I158" s="75">
        <v>0</v>
      </c>
    </row>
    <row r="159" spans="1:9" s="134" customFormat="1" ht="18">
      <c r="A159" s="197">
        <v>21020503</v>
      </c>
      <c r="B159" s="193" t="s">
        <v>662</v>
      </c>
      <c r="C159" s="198"/>
      <c r="D159" s="152" t="s">
        <v>818</v>
      </c>
      <c r="E159" s="115" t="s">
        <v>180</v>
      </c>
      <c r="F159" s="76"/>
      <c r="G159" s="75"/>
      <c r="H159" s="76">
        <v>0</v>
      </c>
      <c r="I159" s="75">
        <v>0</v>
      </c>
    </row>
    <row r="160" spans="1:9" s="134" customFormat="1" ht="18">
      <c r="A160" s="197">
        <v>21020504</v>
      </c>
      <c r="B160" s="193" t="s">
        <v>662</v>
      </c>
      <c r="C160" s="198"/>
      <c r="D160" s="152" t="s">
        <v>818</v>
      </c>
      <c r="E160" s="115" t="s">
        <v>181</v>
      </c>
      <c r="F160" s="76"/>
      <c r="G160" s="75"/>
      <c r="H160" s="76">
        <v>0</v>
      </c>
      <c r="I160" s="75">
        <v>0</v>
      </c>
    </row>
    <row r="161" spans="1:9" s="134" customFormat="1" ht="18">
      <c r="A161" s="197">
        <v>21020512</v>
      </c>
      <c r="B161" s="193" t="s">
        <v>662</v>
      </c>
      <c r="C161" s="198"/>
      <c r="D161" s="152" t="s">
        <v>818</v>
      </c>
      <c r="E161" s="115" t="s">
        <v>184</v>
      </c>
      <c r="F161" s="76"/>
      <c r="G161" s="75"/>
      <c r="H161" s="76">
        <v>0</v>
      </c>
      <c r="I161" s="75">
        <v>0</v>
      </c>
    </row>
    <row r="162" spans="1:9" s="134" customFormat="1" ht="18">
      <c r="A162" s="197">
        <v>21020515</v>
      </c>
      <c r="B162" s="193" t="s">
        <v>662</v>
      </c>
      <c r="C162" s="198"/>
      <c r="D162" s="152" t="s">
        <v>818</v>
      </c>
      <c r="E162" s="115" t="s">
        <v>187</v>
      </c>
      <c r="F162" s="76"/>
      <c r="G162" s="75"/>
      <c r="H162" s="76">
        <v>0</v>
      </c>
      <c r="I162" s="75">
        <v>0</v>
      </c>
    </row>
    <row r="163" spans="1:9" s="134" customFormat="1" ht="18">
      <c r="A163" s="197">
        <v>210220604</v>
      </c>
      <c r="B163" s="193" t="s">
        <v>662</v>
      </c>
      <c r="C163" s="198"/>
      <c r="D163" s="152" t="s">
        <v>818</v>
      </c>
      <c r="E163" s="115" t="s">
        <v>306</v>
      </c>
      <c r="F163" s="76"/>
      <c r="G163" s="75"/>
      <c r="H163" s="76"/>
      <c r="I163" s="75"/>
    </row>
    <row r="164" spans="1:9" s="134" customFormat="1" ht="18">
      <c r="A164" s="187"/>
      <c r="B164" s="188"/>
      <c r="C164" s="189"/>
      <c r="D164" s="188"/>
      <c r="E164" s="133" t="s">
        <v>204</v>
      </c>
      <c r="F164" s="76"/>
      <c r="G164" s="75"/>
      <c r="H164" s="76"/>
      <c r="I164" s="75"/>
    </row>
    <row r="165" spans="1:9" s="134" customFormat="1" ht="18">
      <c r="A165" s="187">
        <v>22020100</v>
      </c>
      <c r="B165" s="188"/>
      <c r="C165" s="189"/>
      <c r="D165" s="188"/>
      <c r="E165" s="133" t="s">
        <v>307</v>
      </c>
      <c r="F165" s="76"/>
      <c r="G165" s="75"/>
      <c r="H165" s="76"/>
      <c r="I165" s="75"/>
    </row>
    <row r="166" spans="1:9" s="134" customFormat="1" ht="18">
      <c r="A166" s="197">
        <v>22020102</v>
      </c>
      <c r="B166" s="193" t="s">
        <v>664</v>
      </c>
      <c r="C166" s="198"/>
      <c r="D166" s="152" t="s">
        <v>818</v>
      </c>
      <c r="E166" s="115" t="s">
        <v>308</v>
      </c>
      <c r="F166" s="76"/>
      <c r="G166" s="75"/>
      <c r="H166" s="76"/>
      <c r="I166" s="75">
        <v>200000</v>
      </c>
    </row>
    <row r="167" spans="1:9" s="134" customFormat="1" ht="18">
      <c r="A167" s="209">
        <v>22020300</v>
      </c>
      <c r="B167" s="210"/>
      <c r="C167" s="211"/>
      <c r="D167" s="152" t="s">
        <v>818</v>
      </c>
      <c r="E167" s="127" t="s">
        <v>213</v>
      </c>
      <c r="F167" s="76"/>
      <c r="G167" s="75"/>
      <c r="H167" s="76"/>
      <c r="I167" s="75"/>
    </row>
    <row r="168" spans="1:9" s="134" customFormat="1" ht="18">
      <c r="A168" s="154">
        <v>22020306</v>
      </c>
      <c r="B168" s="193" t="s">
        <v>662</v>
      </c>
      <c r="C168" s="155"/>
      <c r="D168" s="152" t="s">
        <v>818</v>
      </c>
      <c r="E168" s="207" t="s">
        <v>217</v>
      </c>
      <c r="F168" s="76"/>
      <c r="G168" s="75">
        <v>2000000</v>
      </c>
      <c r="H168" s="76">
        <v>1850000</v>
      </c>
      <c r="I168" s="75">
        <v>2000000</v>
      </c>
    </row>
    <row r="169" spans="1:9" s="134" customFormat="1" ht="18">
      <c r="A169" s="209">
        <v>22020600</v>
      </c>
      <c r="B169" s="193" t="s">
        <v>662</v>
      </c>
      <c r="C169" s="211"/>
      <c r="D169" s="152" t="s">
        <v>818</v>
      </c>
      <c r="E169" s="127" t="s">
        <v>232</v>
      </c>
      <c r="F169" s="76"/>
      <c r="G169" s="75"/>
      <c r="H169" s="76"/>
      <c r="I169" s="75"/>
    </row>
    <row r="170" spans="1:9" ht="18">
      <c r="A170" s="154">
        <v>22020601</v>
      </c>
      <c r="B170" s="193" t="s">
        <v>662</v>
      </c>
      <c r="C170" s="155"/>
      <c r="D170" s="152" t="s">
        <v>818</v>
      </c>
      <c r="E170" s="235" t="s">
        <v>525</v>
      </c>
      <c r="F170" s="76"/>
      <c r="G170" s="75">
        <v>15000000</v>
      </c>
      <c r="H170" s="76">
        <v>14705000</v>
      </c>
      <c r="I170" s="75">
        <v>20000000</v>
      </c>
    </row>
    <row r="171" spans="1:9" s="134" customFormat="1" ht="54">
      <c r="A171" s="154">
        <v>21020604</v>
      </c>
      <c r="B171" s="193" t="s">
        <v>662</v>
      </c>
      <c r="C171" s="155"/>
      <c r="D171" s="152" t="s">
        <v>818</v>
      </c>
      <c r="E171" s="207" t="s">
        <v>526</v>
      </c>
      <c r="F171" s="76"/>
      <c r="G171" s="75">
        <v>15000000</v>
      </c>
      <c r="H171" s="76">
        <v>14250000</v>
      </c>
      <c r="I171" s="75">
        <v>20000000</v>
      </c>
    </row>
    <row r="172" spans="1:9" s="134" customFormat="1" ht="36">
      <c r="A172" s="209">
        <v>22021000</v>
      </c>
      <c r="B172" s="210"/>
      <c r="C172" s="211"/>
      <c r="D172" s="152" t="s">
        <v>818</v>
      </c>
      <c r="E172" s="127" t="s">
        <v>249</v>
      </c>
      <c r="F172" s="76"/>
      <c r="G172" s="75"/>
      <c r="H172" s="76"/>
      <c r="I172" s="75"/>
    </row>
    <row r="173" spans="1:9" s="134" customFormat="1" ht="36.75" thickBot="1">
      <c r="A173" s="154">
        <v>22021003</v>
      </c>
      <c r="B173" s="193" t="s">
        <v>662</v>
      </c>
      <c r="C173" s="155"/>
      <c r="D173" s="152" t="s">
        <v>818</v>
      </c>
      <c r="E173" s="115" t="s">
        <v>252</v>
      </c>
      <c r="F173" s="90"/>
      <c r="G173" s="89">
        <v>25000000</v>
      </c>
      <c r="H173" s="90">
        <v>23000000</v>
      </c>
      <c r="I173" s="89">
        <v>30000000</v>
      </c>
    </row>
    <row r="174" spans="1:9" s="134" customFormat="1" ht="18">
      <c r="A174" s="209"/>
      <c r="B174" s="210"/>
      <c r="C174" s="211"/>
      <c r="D174" s="210"/>
      <c r="E174" s="133" t="s">
        <v>164</v>
      </c>
      <c r="F174" s="179">
        <f>SUM(F134:F163)</f>
        <v>832353</v>
      </c>
      <c r="G174" s="179">
        <f t="shared" ref="G174:I174" si="29">SUM(G134:G163)</f>
        <v>607990</v>
      </c>
      <c r="H174" s="179">
        <f t="shared" si="29"/>
        <v>506658.33333333331</v>
      </c>
      <c r="I174" s="179">
        <f t="shared" si="29"/>
        <v>1655047.04</v>
      </c>
    </row>
    <row r="175" spans="1:9" s="134" customFormat="1" ht="18.75" thickBot="1">
      <c r="A175" s="167"/>
      <c r="B175" s="168"/>
      <c r="C175" s="169"/>
      <c r="D175" s="168"/>
      <c r="E175" s="170" t="s">
        <v>204</v>
      </c>
      <c r="F175" s="180">
        <f>SUM(F166:F173)</f>
        <v>0</v>
      </c>
      <c r="G175" s="180">
        <f t="shared" ref="G175:I175" si="30">SUM(G166:G173)</f>
        <v>57000000</v>
      </c>
      <c r="H175" s="180">
        <f t="shared" si="30"/>
        <v>53805000</v>
      </c>
      <c r="I175" s="180">
        <f t="shared" si="30"/>
        <v>72200000</v>
      </c>
    </row>
    <row r="176" spans="1:9" s="134" customFormat="1" ht="27.95" customHeight="1" thickBot="1">
      <c r="A176" s="236"/>
      <c r="B176" s="237"/>
      <c r="C176" s="238"/>
      <c r="D176" s="239"/>
      <c r="E176" s="136" t="s">
        <v>300</v>
      </c>
      <c r="F176" s="181">
        <f>F174+F175</f>
        <v>832353</v>
      </c>
      <c r="G176" s="181">
        <f t="shared" ref="G176:I176" si="31">G174+G175</f>
        <v>57607990</v>
      </c>
      <c r="H176" s="181">
        <f t="shared" si="31"/>
        <v>54311658.333333336</v>
      </c>
      <c r="I176" s="181">
        <f t="shared" si="31"/>
        <v>73855047.040000007</v>
      </c>
    </row>
    <row r="177" spans="1:9" s="134" customFormat="1" ht="37.5">
      <c r="A177" s="694" t="s">
        <v>819</v>
      </c>
      <c r="B177" s="695"/>
      <c r="C177" s="695"/>
      <c r="D177" s="695"/>
      <c r="E177" s="695"/>
      <c r="F177" s="695"/>
      <c r="G177" s="695"/>
      <c r="H177" s="695"/>
      <c r="I177" s="696"/>
    </row>
    <row r="178" spans="1:9" s="134" customFormat="1" ht="24.95" customHeight="1">
      <c r="A178" s="697" t="s">
        <v>492</v>
      </c>
      <c r="B178" s="698"/>
      <c r="C178" s="698"/>
      <c r="D178" s="698"/>
      <c r="E178" s="698"/>
      <c r="F178" s="698"/>
      <c r="G178" s="698"/>
      <c r="H178" s="698"/>
      <c r="I178" s="699"/>
    </row>
    <row r="179" spans="1:9" s="134" customFormat="1" ht="24.95" customHeight="1">
      <c r="A179" s="689" t="s">
        <v>1046</v>
      </c>
      <c r="B179" s="690"/>
      <c r="C179" s="690"/>
      <c r="D179" s="690"/>
      <c r="E179" s="690"/>
      <c r="F179" s="690"/>
      <c r="G179" s="690"/>
      <c r="H179" s="690"/>
      <c r="I179" s="700"/>
    </row>
    <row r="180" spans="1:9" s="134" customFormat="1" ht="31.5" customHeight="1" thickBot="1">
      <c r="A180" s="701" t="s">
        <v>281</v>
      </c>
      <c r="B180" s="702"/>
      <c r="C180" s="702"/>
      <c r="D180" s="702"/>
      <c r="E180" s="702"/>
      <c r="F180" s="702"/>
      <c r="G180" s="702"/>
      <c r="H180" s="702"/>
      <c r="I180" s="703"/>
    </row>
    <row r="181" spans="1:9" s="134" customFormat="1" ht="24.95" customHeight="1" thickBot="1">
      <c r="A181" s="704" t="s">
        <v>391</v>
      </c>
      <c r="B181" s="705"/>
      <c r="C181" s="705"/>
      <c r="D181" s="705"/>
      <c r="E181" s="705"/>
      <c r="F181" s="705"/>
      <c r="G181" s="705"/>
      <c r="H181" s="705"/>
      <c r="I181" s="706"/>
    </row>
    <row r="182" spans="1:9" s="171" customFormat="1" ht="36.75" thickBot="1">
      <c r="A182" s="143" t="s">
        <v>471</v>
      </c>
      <c r="B182" s="68" t="s">
        <v>464</v>
      </c>
      <c r="C182" s="144" t="s">
        <v>460</v>
      </c>
      <c r="D182" s="68" t="s">
        <v>463</v>
      </c>
      <c r="E182" s="145" t="s">
        <v>1</v>
      </c>
      <c r="F182" s="68" t="s">
        <v>1003</v>
      </c>
      <c r="G182" s="146" t="s">
        <v>1002</v>
      </c>
      <c r="H182" s="147" t="s">
        <v>1001</v>
      </c>
      <c r="I182" s="148" t="s">
        <v>1048</v>
      </c>
    </row>
    <row r="183" spans="1:9" s="134" customFormat="1" ht="18">
      <c r="A183" s="240">
        <v>11101300100</v>
      </c>
      <c r="B183" s="193" t="s">
        <v>662</v>
      </c>
      <c r="C183" s="241"/>
      <c r="D183" s="152" t="s">
        <v>818</v>
      </c>
      <c r="E183" s="242" t="s">
        <v>369</v>
      </c>
      <c r="F183" s="75">
        <f>F236</f>
        <v>5226658</v>
      </c>
      <c r="G183" s="75">
        <f t="shared" ref="G183:I183" si="32">G236</f>
        <v>10896781</v>
      </c>
      <c r="H183" s="75">
        <f t="shared" si="32"/>
        <v>9080650.833333334</v>
      </c>
      <c r="I183" s="75">
        <f t="shared" si="32"/>
        <v>12696781</v>
      </c>
    </row>
    <row r="184" spans="1:9" s="134" customFormat="1" ht="27.95" customHeight="1">
      <c r="A184" s="154">
        <v>11101300101</v>
      </c>
      <c r="B184" s="193" t="s">
        <v>662</v>
      </c>
      <c r="C184" s="155"/>
      <c r="D184" s="152" t="s">
        <v>818</v>
      </c>
      <c r="E184" s="243" t="s">
        <v>513</v>
      </c>
      <c r="F184" s="75">
        <f>F270</f>
        <v>120000</v>
      </c>
      <c r="G184" s="75">
        <f t="shared" ref="G184:I184" si="33">G270</f>
        <v>1000000</v>
      </c>
      <c r="H184" s="75">
        <f t="shared" si="33"/>
        <v>3500000</v>
      </c>
      <c r="I184" s="75">
        <f t="shared" si="33"/>
        <v>5000000</v>
      </c>
    </row>
    <row r="185" spans="1:9" s="134" customFormat="1" ht="21.95" customHeight="1">
      <c r="A185" s="209"/>
      <c r="B185" s="210"/>
      <c r="C185" s="211"/>
      <c r="D185" s="210"/>
      <c r="E185" s="243"/>
      <c r="F185" s="75"/>
      <c r="G185" s="76"/>
      <c r="H185" s="76"/>
      <c r="I185" s="75"/>
    </row>
    <row r="186" spans="1:9" s="134" customFormat="1" ht="21.95" customHeight="1">
      <c r="A186" s="209"/>
      <c r="B186" s="210"/>
      <c r="C186" s="211"/>
      <c r="D186" s="210"/>
      <c r="E186" s="243"/>
      <c r="F186" s="75"/>
      <c r="G186" s="76"/>
      <c r="H186" s="76"/>
      <c r="I186" s="75"/>
    </row>
    <row r="187" spans="1:9" s="134" customFormat="1" ht="21.95" customHeight="1">
      <c r="A187" s="209"/>
      <c r="B187" s="210"/>
      <c r="C187" s="211"/>
      <c r="D187" s="210"/>
      <c r="E187" s="243"/>
      <c r="F187" s="75"/>
      <c r="G187" s="76"/>
      <c r="H187" s="76"/>
      <c r="I187" s="75"/>
    </row>
    <row r="188" spans="1:9" s="134" customFormat="1" ht="21.95" customHeight="1">
      <c r="A188" s="209"/>
      <c r="B188" s="210"/>
      <c r="C188" s="211"/>
      <c r="D188" s="210"/>
      <c r="E188" s="243"/>
      <c r="F188" s="75"/>
      <c r="G188" s="76"/>
      <c r="H188" s="76"/>
      <c r="I188" s="75"/>
    </row>
    <row r="189" spans="1:9" s="134" customFormat="1" ht="21.95" customHeight="1">
      <c r="A189" s="209"/>
      <c r="B189" s="210"/>
      <c r="C189" s="211"/>
      <c r="D189" s="210"/>
      <c r="E189" s="243"/>
      <c r="F189" s="75"/>
      <c r="G189" s="76"/>
      <c r="H189" s="76"/>
      <c r="I189" s="75"/>
    </row>
    <row r="190" spans="1:9" s="134" customFormat="1" ht="21.95" customHeight="1">
      <c r="A190" s="209"/>
      <c r="B190" s="210"/>
      <c r="C190" s="211"/>
      <c r="D190" s="210"/>
      <c r="E190" s="243"/>
      <c r="F190" s="75"/>
      <c r="G190" s="76"/>
      <c r="H190" s="76"/>
      <c r="I190" s="75"/>
    </row>
    <row r="191" spans="1:9" s="134" customFormat="1" ht="27.95" customHeight="1">
      <c r="A191" s="209"/>
      <c r="B191" s="210"/>
      <c r="C191" s="211"/>
      <c r="D191" s="210"/>
      <c r="E191" s="243"/>
      <c r="F191" s="75"/>
      <c r="G191" s="76"/>
      <c r="H191" s="76"/>
      <c r="I191" s="75"/>
    </row>
    <row r="192" spans="1:9" s="134" customFormat="1" ht="27.95" customHeight="1">
      <c r="A192" s="209"/>
      <c r="B192" s="210"/>
      <c r="C192" s="211"/>
      <c r="D192" s="210"/>
      <c r="E192" s="243"/>
      <c r="F192" s="75"/>
      <c r="G192" s="76"/>
      <c r="H192" s="76"/>
      <c r="I192" s="75"/>
    </row>
    <row r="193" spans="1:9" s="134" customFormat="1" ht="27.95" customHeight="1" thickBot="1">
      <c r="A193" s="209"/>
      <c r="B193" s="210"/>
      <c r="C193" s="211"/>
      <c r="D193" s="210"/>
      <c r="E193" s="243"/>
      <c r="F193" s="89"/>
      <c r="G193" s="90"/>
      <c r="H193" s="90"/>
      <c r="I193" s="89"/>
    </row>
    <row r="194" spans="1:9" s="134" customFormat="1" ht="27.95" customHeight="1" thickBot="1">
      <c r="A194" s="159"/>
      <c r="B194" s="244"/>
      <c r="C194" s="245"/>
      <c r="D194" s="244"/>
      <c r="E194" s="246" t="s">
        <v>300</v>
      </c>
      <c r="F194" s="99">
        <f>SUM(F183:F184)</f>
        <v>5346658</v>
      </c>
      <c r="G194" s="99">
        <f t="shared" ref="G194:I194" si="34">SUM(G183:G184)</f>
        <v>11896781</v>
      </c>
      <c r="H194" s="99">
        <f t="shared" si="34"/>
        <v>12580650.833333334</v>
      </c>
      <c r="I194" s="99">
        <f t="shared" si="34"/>
        <v>17696781</v>
      </c>
    </row>
    <row r="195" spans="1:9" s="134" customFormat="1" ht="27.95" customHeight="1" thickBot="1">
      <c r="A195" s="711" t="s">
        <v>514</v>
      </c>
      <c r="B195" s="712"/>
      <c r="C195" s="712"/>
      <c r="D195" s="712"/>
      <c r="E195" s="712"/>
      <c r="F195" s="712"/>
      <c r="G195" s="712"/>
      <c r="H195" s="713"/>
      <c r="I195" s="714"/>
    </row>
    <row r="196" spans="1:9" s="134" customFormat="1" ht="18">
      <c r="A196" s="163"/>
      <c r="B196" s="164"/>
      <c r="C196" s="165"/>
      <c r="D196" s="164"/>
      <c r="E196" s="247" t="s">
        <v>164</v>
      </c>
      <c r="F196" s="213">
        <f>F235+F269</f>
        <v>120000</v>
      </c>
      <c r="G196" s="213">
        <f t="shared" ref="G196:I196" si="35">G235+G269</f>
        <v>4927900</v>
      </c>
      <c r="H196" s="213">
        <f t="shared" si="35"/>
        <v>6773250</v>
      </c>
      <c r="I196" s="213">
        <f t="shared" si="35"/>
        <v>10727900</v>
      </c>
    </row>
    <row r="197" spans="1:9" s="134" customFormat="1" ht="27.95" customHeight="1" thickBot="1">
      <c r="A197" s="167"/>
      <c r="B197" s="168"/>
      <c r="C197" s="169"/>
      <c r="D197" s="168"/>
      <c r="E197" s="248" t="s">
        <v>516</v>
      </c>
      <c r="F197" s="214">
        <f>F234+F268</f>
        <v>5226658</v>
      </c>
      <c r="G197" s="214">
        <f t="shared" ref="G197:I197" si="36">G234+G268</f>
        <v>6968881</v>
      </c>
      <c r="H197" s="214">
        <f t="shared" si="36"/>
        <v>5807400.833333334</v>
      </c>
      <c r="I197" s="214">
        <f t="shared" si="36"/>
        <v>6968881</v>
      </c>
    </row>
    <row r="198" spans="1:9" s="134" customFormat="1" ht="27.95" customHeight="1" thickBot="1">
      <c r="A198" s="159"/>
      <c r="B198" s="244"/>
      <c r="C198" s="245"/>
      <c r="D198" s="244"/>
      <c r="E198" s="246" t="s">
        <v>300</v>
      </c>
      <c r="F198" s="220">
        <f>F196+F197</f>
        <v>5346658</v>
      </c>
      <c r="G198" s="220">
        <f t="shared" ref="G198:I198" si="37">G196+G197</f>
        <v>11896781</v>
      </c>
      <c r="H198" s="220">
        <f t="shared" si="37"/>
        <v>12580650.833333334</v>
      </c>
      <c r="I198" s="220">
        <f t="shared" si="37"/>
        <v>17696781</v>
      </c>
    </row>
    <row r="199" spans="1:9" s="134" customFormat="1" ht="37.5">
      <c r="A199" s="694" t="s">
        <v>819</v>
      </c>
      <c r="B199" s="695"/>
      <c r="C199" s="695"/>
      <c r="D199" s="695"/>
      <c r="E199" s="695"/>
      <c r="F199" s="695"/>
      <c r="G199" s="695"/>
      <c r="H199" s="695"/>
      <c r="I199" s="696"/>
    </row>
    <row r="200" spans="1:9" s="134" customFormat="1" ht="23.25">
      <c r="A200" s="697" t="s">
        <v>492</v>
      </c>
      <c r="B200" s="698"/>
      <c r="C200" s="698"/>
      <c r="D200" s="698"/>
      <c r="E200" s="698"/>
      <c r="F200" s="698"/>
      <c r="G200" s="698"/>
      <c r="H200" s="698"/>
      <c r="I200" s="699"/>
    </row>
    <row r="201" spans="1:9" s="134" customFormat="1" ht="22.5">
      <c r="A201" s="689" t="s">
        <v>1046</v>
      </c>
      <c r="B201" s="690"/>
      <c r="C201" s="690"/>
      <c r="D201" s="690"/>
      <c r="E201" s="690"/>
      <c r="F201" s="690"/>
      <c r="G201" s="690"/>
      <c r="H201" s="690"/>
      <c r="I201" s="700"/>
    </row>
    <row r="202" spans="1:9" s="134" customFormat="1" ht="27.75" customHeight="1" thickBot="1">
      <c r="A202" s="701" t="s">
        <v>281</v>
      </c>
      <c r="B202" s="702"/>
      <c r="C202" s="702"/>
      <c r="D202" s="702"/>
      <c r="E202" s="702"/>
      <c r="F202" s="702"/>
      <c r="G202" s="702"/>
      <c r="H202" s="702"/>
      <c r="I202" s="703"/>
    </row>
    <row r="203" spans="1:9" s="134" customFormat="1" ht="18.75" thickBot="1">
      <c r="A203" s="718" t="s">
        <v>421</v>
      </c>
      <c r="B203" s="719"/>
      <c r="C203" s="719"/>
      <c r="D203" s="719"/>
      <c r="E203" s="719"/>
      <c r="F203" s="719"/>
      <c r="G203" s="719"/>
      <c r="H203" s="719"/>
      <c r="I203" s="720"/>
    </row>
    <row r="204" spans="1:9" s="171" customFormat="1" ht="36.75" thickBot="1">
      <c r="A204" s="143" t="s">
        <v>471</v>
      </c>
      <c r="B204" s="68" t="s">
        <v>464</v>
      </c>
      <c r="C204" s="144" t="s">
        <v>460</v>
      </c>
      <c r="D204" s="68" t="s">
        <v>463</v>
      </c>
      <c r="E204" s="145" t="s">
        <v>1</v>
      </c>
      <c r="F204" s="68" t="s">
        <v>1003</v>
      </c>
      <c r="G204" s="146" t="s">
        <v>1002</v>
      </c>
      <c r="H204" s="147" t="s">
        <v>1001</v>
      </c>
      <c r="I204" s="148" t="s">
        <v>1048</v>
      </c>
    </row>
    <row r="205" spans="1:9" s="134" customFormat="1" ht="27.95" customHeight="1">
      <c r="A205" s="182">
        <v>20000000</v>
      </c>
      <c r="B205" s="183"/>
      <c r="C205" s="184"/>
      <c r="D205" s="152" t="s">
        <v>818</v>
      </c>
      <c r="E205" s="103" t="s">
        <v>163</v>
      </c>
      <c r="F205" s="185"/>
      <c r="G205" s="186"/>
      <c r="H205" s="174"/>
      <c r="I205" s="173"/>
    </row>
    <row r="206" spans="1:9" s="134" customFormat="1" ht="18">
      <c r="A206" s="187">
        <v>21000000</v>
      </c>
      <c r="B206" s="188"/>
      <c r="C206" s="189"/>
      <c r="D206" s="152" t="s">
        <v>818</v>
      </c>
      <c r="E206" s="72" t="s">
        <v>164</v>
      </c>
      <c r="F206" s="190"/>
      <c r="G206" s="191"/>
      <c r="H206" s="174"/>
      <c r="I206" s="173"/>
    </row>
    <row r="207" spans="1:9" s="134" customFormat="1" ht="18">
      <c r="A207" s="187">
        <v>21010000</v>
      </c>
      <c r="B207" s="188"/>
      <c r="C207" s="189"/>
      <c r="D207" s="152" t="s">
        <v>818</v>
      </c>
      <c r="E207" s="72" t="s">
        <v>165</v>
      </c>
      <c r="F207" s="190"/>
      <c r="G207" s="191"/>
      <c r="H207" s="174"/>
      <c r="I207" s="173"/>
    </row>
    <row r="208" spans="1:9" s="134" customFormat="1" ht="18">
      <c r="A208" s="197">
        <v>21010102</v>
      </c>
      <c r="B208" s="193" t="s">
        <v>662</v>
      </c>
      <c r="C208" s="198"/>
      <c r="D208" s="152" t="s">
        <v>818</v>
      </c>
      <c r="E208" s="80" t="s">
        <v>167</v>
      </c>
      <c r="F208" s="76">
        <v>1356975</v>
      </c>
      <c r="G208" s="250">
        <v>1809300</v>
      </c>
      <c r="H208" s="76">
        <v>1507750</v>
      </c>
      <c r="I208" s="250">
        <v>1809300</v>
      </c>
    </row>
    <row r="209" spans="1:9" s="134" customFormat="1" ht="36">
      <c r="A209" s="187">
        <v>21020200</v>
      </c>
      <c r="B209" s="188"/>
      <c r="C209" s="189"/>
      <c r="D209" s="152" t="s">
        <v>818</v>
      </c>
      <c r="E209" s="72" t="s">
        <v>192</v>
      </c>
      <c r="F209" s="76"/>
      <c r="G209" s="250"/>
      <c r="H209" s="76">
        <v>0</v>
      </c>
      <c r="I209" s="250"/>
    </row>
    <row r="210" spans="1:9" s="134" customFormat="1" ht="18">
      <c r="A210" s="197">
        <v>21200201</v>
      </c>
      <c r="B210" s="193" t="s">
        <v>662</v>
      </c>
      <c r="C210" s="198"/>
      <c r="D210" s="152" t="s">
        <v>818</v>
      </c>
      <c r="E210" s="80" t="s">
        <v>433</v>
      </c>
      <c r="F210" s="76">
        <v>273138</v>
      </c>
      <c r="G210" s="250">
        <v>364185</v>
      </c>
      <c r="H210" s="76">
        <v>303487.5</v>
      </c>
      <c r="I210" s="250">
        <v>364185</v>
      </c>
    </row>
    <row r="211" spans="1:9" s="134" customFormat="1" ht="18">
      <c r="A211" s="197">
        <v>21200204</v>
      </c>
      <c r="B211" s="193" t="s">
        <v>662</v>
      </c>
      <c r="C211" s="198"/>
      <c r="D211" s="152" t="s">
        <v>818</v>
      </c>
      <c r="E211" s="115" t="s">
        <v>181</v>
      </c>
      <c r="F211" s="76">
        <v>182070</v>
      </c>
      <c r="G211" s="250">
        <v>242760</v>
      </c>
      <c r="H211" s="76">
        <v>202300</v>
      </c>
      <c r="I211" s="250">
        <v>242760</v>
      </c>
    </row>
    <row r="212" spans="1:9" s="134" customFormat="1" ht="18">
      <c r="A212" s="197">
        <v>21200206</v>
      </c>
      <c r="B212" s="193" t="s">
        <v>662</v>
      </c>
      <c r="C212" s="198"/>
      <c r="D212" s="152" t="s">
        <v>818</v>
      </c>
      <c r="E212" s="115" t="s">
        <v>183</v>
      </c>
      <c r="F212" s="76">
        <v>182070</v>
      </c>
      <c r="G212" s="250">
        <v>242760</v>
      </c>
      <c r="H212" s="76">
        <v>202300</v>
      </c>
      <c r="I212" s="250">
        <v>242760</v>
      </c>
    </row>
    <row r="213" spans="1:9" s="134" customFormat="1" ht="18">
      <c r="A213" s="197">
        <v>21200210</v>
      </c>
      <c r="B213" s="193" t="s">
        <v>662</v>
      </c>
      <c r="C213" s="198"/>
      <c r="D213" s="152" t="s">
        <v>818</v>
      </c>
      <c r="E213" s="115" t="s">
        <v>428</v>
      </c>
      <c r="F213" s="76">
        <v>1919367</v>
      </c>
      <c r="G213" s="250">
        <v>2559156</v>
      </c>
      <c r="H213" s="76">
        <v>2132630</v>
      </c>
      <c r="I213" s="250">
        <v>2559156</v>
      </c>
    </row>
    <row r="214" spans="1:9" s="134" customFormat="1" ht="18">
      <c r="A214" s="197">
        <v>21200212</v>
      </c>
      <c r="B214" s="193" t="s">
        <v>662</v>
      </c>
      <c r="C214" s="198"/>
      <c r="D214" s="152" t="s">
        <v>818</v>
      </c>
      <c r="E214" s="115" t="s">
        <v>184</v>
      </c>
      <c r="F214" s="76">
        <v>91046</v>
      </c>
      <c r="G214" s="250">
        <v>121395</v>
      </c>
      <c r="H214" s="76">
        <v>101162.5</v>
      </c>
      <c r="I214" s="250">
        <v>121395</v>
      </c>
    </row>
    <row r="215" spans="1:9" s="134" customFormat="1" ht="18">
      <c r="A215" s="197">
        <v>21200214</v>
      </c>
      <c r="B215" s="193" t="s">
        <v>662</v>
      </c>
      <c r="C215" s="198"/>
      <c r="D215" s="152" t="s">
        <v>818</v>
      </c>
      <c r="E215" s="115" t="s">
        <v>186</v>
      </c>
      <c r="F215" s="76">
        <v>151743</v>
      </c>
      <c r="G215" s="250">
        <v>202325</v>
      </c>
      <c r="H215" s="76">
        <v>168604.16666666666</v>
      </c>
      <c r="I215" s="250">
        <v>202325</v>
      </c>
    </row>
    <row r="216" spans="1:9" s="134" customFormat="1" ht="18">
      <c r="A216" s="197">
        <v>21200217</v>
      </c>
      <c r="B216" s="193" t="s">
        <v>662</v>
      </c>
      <c r="C216" s="198"/>
      <c r="D216" s="152" t="s">
        <v>818</v>
      </c>
      <c r="E216" s="115" t="s">
        <v>188</v>
      </c>
      <c r="F216" s="76">
        <v>1070249</v>
      </c>
      <c r="G216" s="250">
        <v>1427000</v>
      </c>
      <c r="H216" s="76">
        <v>1189166.6666666667</v>
      </c>
      <c r="I216" s="250">
        <v>1427000</v>
      </c>
    </row>
    <row r="217" spans="1:9" s="134" customFormat="1" ht="18">
      <c r="A217" s="197">
        <v>21200228</v>
      </c>
      <c r="B217" s="193" t="s">
        <v>662</v>
      </c>
      <c r="C217" s="198"/>
      <c r="D217" s="152" t="s">
        <v>818</v>
      </c>
      <c r="E217" s="115" t="s">
        <v>512</v>
      </c>
      <c r="F217" s="76"/>
      <c r="G217" s="250"/>
      <c r="H217" s="76">
        <v>0</v>
      </c>
      <c r="I217" s="250"/>
    </row>
    <row r="218" spans="1:9" s="134" customFormat="1" ht="18">
      <c r="A218" s="209">
        <v>22020000</v>
      </c>
      <c r="B218" s="210"/>
      <c r="C218" s="211"/>
      <c r="D218" s="152" t="s">
        <v>818</v>
      </c>
      <c r="E218" s="127" t="s">
        <v>204</v>
      </c>
      <c r="F218" s="76"/>
      <c r="G218" s="250"/>
      <c r="H218" s="76">
        <v>0</v>
      </c>
      <c r="I218" s="250"/>
    </row>
    <row r="219" spans="1:9" s="134" customFormat="1" ht="18">
      <c r="A219" s="209">
        <v>22020100</v>
      </c>
      <c r="B219" s="193" t="s">
        <v>662</v>
      </c>
      <c r="C219" s="211"/>
      <c r="D219" s="152" t="s">
        <v>818</v>
      </c>
      <c r="E219" s="127" t="s">
        <v>205</v>
      </c>
      <c r="F219" s="76"/>
      <c r="G219" s="250"/>
      <c r="H219" s="76">
        <v>0</v>
      </c>
      <c r="I219" s="250"/>
    </row>
    <row r="220" spans="1:9" s="134" customFormat="1" ht="18">
      <c r="A220" s="252">
        <v>22020101</v>
      </c>
      <c r="B220" s="193" t="s">
        <v>662</v>
      </c>
      <c r="C220" s="211"/>
      <c r="D220" s="152" t="s">
        <v>818</v>
      </c>
      <c r="E220" s="253" t="s">
        <v>206</v>
      </c>
      <c r="F220" s="76"/>
      <c r="G220" s="250">
        <v>500000</v>
      </c>
      <c r="H220" s="76">
        <v>416666.66666666669</v>
      </c>
      <c r="I220" s="250">
        <v>800000</v>
      </c>
    </row>
    <row r="221" spans="1:9" s="134" customFormat="1" ht="18">
      <c r="A221" s="252">
        <v>22020102</v>
      </c>
      <c r="B221" s="193" t="s">
        <v>662</v>
      </c>
      <c r="C221" s="211"/>
      <c r="D221" s="152" t="s">
        <v>818</v>
      </c>
      <c r="E221" s="253" t="s">
        <v>207</v>
      </c>
      <c r="F221" s="76"/>
      <c r="G221" s="250"/>
      <c r="H221" s="76">
        <v>0</v>
      </c>
      <c r="I221" s="250"/>
    </row>
    <row r="222" spans="1:9" s="134" customFormat="1" ht="18">
      <c r="A222" s="252">
        <v>22020103</v>
      </c>
      <c r="B222" s="193" t="s">
        <v>662</v>
      </c>
      <c r="C222" s="211"/>
      <c r="D222" s="152" t="s">
        <v>818</v>
      </c>
      <c r="E222" s="253" t="s">
        <v>208</v>
      </c>
      <c r="F222" s="76"/>
      <c r="G222" s="250"/>
      <c r="H222" s="76">
        <v>0</v>
      </c>
      <c r="I222" s="250"/>
    </row>
    <row r="223" spans="1:9" s="134" customFormat="1" ht="18">
      <c r="A223" s="252">
        <v>22020104</v>
      </c>
      <c r="B223" s="193" t="s">
        <v>662</v>
      </c>
      <c r="C223" s="211"/>
      <c r="D223" s="152" t="s">
        <v>818</v>
      </c>
      <c r="E223" s="253" t="s">
        <v>209</v>
      </c>
      <c r="F223" s="76"/>
      <c r="G223" s="250"/>
      <c r="H223" s="76">
        <v>0</v>
      </c>
      <c r="I223" s="250"/>
    </row>
    <row r="224" spans="1:9" s="134" customFormat="1" ht="18">
      <c r="A224" s="154">
        <v>22010000</v>
      </c>
      <c r="B224" s="193" t="s">
        <v>662</v>
      </c>
      <c r="C224" s="155"/>
      <c r="D224" s="152"/>
      <c r="E224" s="208" t="s">
        <v>861</v>
      </c>
      <c r="F224" s="76"/>
      <c r="G224" s="250"/>
      <c r="H224" s="76">
        <v>0</v>
      </c>
      <c r="I224" s="250"/>
    </row>
    <row r="225" spans="1:9" s="134" customFormat="1" ht="18">
      <c r="A225" s="154">
        <v>22010101</v>
      </c>
      <c r="B225" s="193" t="s">
        <v>662</v>
      </c>
      <c r="C225" s="155"/>
      <c r="D225" s="152" t="s">
        <v>818</v>
      </c>
      <c r="E225" s="208" t="s">
        <v>862</v>
      </c>
      <c r="F225" s="76"/>
      <c r="G225" s="250">
        <v>2427900</v>
      </c>
      <c r="H225" s="76">
        <v>2023250</v>
      </c>
      <c r="I225" s="250">
        <v>2427900</v>
      </c>
    </row>
    <row r="226" spans="1:9" s="134" customFormat="1" ht="18">
      <c r="A226" s="209">
        <v>22020300</v>
      </c>
      <c r="B226" s="193"/>
      <c r="C226" s="211"/>
      <c r="D226" s="152" t="s">
        <v>818</v>
      </c>
      <c r="E226" s="208" t="s">
        <v>527</v>
      </c>
      <c r="F226" s="76"/>
      <c r="G226" s="254"/>
      <c r="H226" s="76">
        <v>0</v>
      </c>
      <c r="I226" s="254"/>
    </row>
    <row r="227" spans="1:9" s="134" customFormat="1" ht="18">
      <c r="A227" s="154">
        <v>22020302</v>
      </c>
      <c r="B227" s="193" t="s">
        <v>662</v>
      </c>
      <c r="C227" s="155"/>
      <c r="D227" s="152" t="s">
        <v>818</v>
      </c>
      <c r="E227" s="207" t="s">
        <v>521</v>
      </c>
      <c r="F227" s="76"/>
      <c r="G227" s="250"/>
      <c r="H227" s="76">
        <v>0</v>
      </c>
      <c r="I227" s="250"/>
    </row>
    <row r="228" spans="1:9" s="134" customFormat="1" ht="18">
      <c r="A228" s="209">
        <v>22020500</v>
      </c>
      <c r="B228" s="210"/>
      <c r="C228" s="211"/>
      <c r="D228" s="152" t="s">
        <v>818</v>
      </c>
      <c r="E228" s="208" t="s">
        <v>505</v>
      </c>
      <c r="F228" s="76"/>
      <c r="G228" s="254"/>
      <c r="H228" s="76">
        <v>0</v>
      </c>
      <c r="I228" s="254"/>
    </row>
    <row r="229" spans="1:9" s="134" customFormat="1" ht="18">
      <c r="A229" s="154">
        <v>22020601</v>
      </c>
      <c r="B229" s="193" t="s">
        <v>662</v>
      </c>
      <c r="C229" s="155"/>
      <c r="D229" s="152" t="s">
        <v>818</v>
      </c>
      <c r="E229" s="207" t="s">
        <v>528</v>
      </c>
      <c r="F229" s="76"/>
      <c r="G229" s="250">
        <v>500000</v>
      </c>
      <c r="H229" s="76">
        <v>416666.66666666669</v>
      </c>
      <c r="I229" s="250">
        <v>1000000</v>
      </c>
    </row>
    <row r="230" spans="1:9" s="134" customFormat="1" ht="18">
      <c r="A230" s="255">
        <v>220210</v>
      </c>
      <c r="B230" s="193" t="s">
        <v>662</v>
      </c>
      <c r="C230" s="155"/>
      <c r="D230" s="152" t="s">
        <v>818</v>
      </c>
      <c r="E230" s="256" t="s">
        <v>696</v>
      </c>
      <c r="F230" s="174"/>
      <c r="G230" s="250"/>
      <c r="H230" s="174">
        <v>0</v>
      </c>
      <c r="I230" s="250"/>
    </row>
    <row r="231" spans="1:9" s="134" customFormat="1" ht="18">
      <c r="A231" s="257">
        <v>22021001</v>
      </c>
      <c r="B231" s="193" t="s">
        <v>662</v>
      </c>
      <c r="C231" s="155"/>
      <c r="D231" s="152" t="s">
        <v>818</v>
      </c>
      <c r="E231" s="258" t="s">
        <v>250</v>
      </c>
      <c r="F231" s="174"/>
      <c r="G231" s="250">
        <v>500000</v>
      </c>
      <c r="H231" s="174">
        <v>416666.66666666669</v>
      </c>
      <c r="I231" s="250">
        <v>1500000</v>
      </c>
    </row>
    <row r="232" spans="1:9" s="134" customFormat="1" ht="36">
      <c r="A232" s="257">
        <v>22021002</v>
      </c>
      <c r="B232" s="193" t="s">
        <v>662</v>
      </c>
      <c r="C232" s="155"/>
      <c r="D232" s="152" t="s">
        <v>818</v>
      </c>
      <c r="E232" s="258" t="s">
        <v>252</v>
      </c>
      <c r="F232" s="174"/>
      <c r="G232" s="250"/>
      <c r="H232" s="174"/>
      <c r="I232" s="250"/>
    </row>
    <row r="233" spans="1:9" s="134" customFormat="1" ht="18.75" thickBot="1">
      <c r="A233" s="257">
        <v>22021011</v>
      </c>
      <c r="B233" s="193" t="s">
        <v>662</v>
      </c>
      <c r="C233" s="155"/>
      <c r="D233" s="152" t="s">
        <v>818</v>
      </c>
      <c r="E233" s="259" t="s">
        <v>222</v>
      </c>
      <c r="F233" s="176"/>
      <c r="G233" s="513"/>
      <c r="H233" s="176"/>
      <c r="I233" s="513"/>
    </row>
    <row r="234" spans="1:9" s="134" customFormat="1" ht="18">
      <c r="A234" s="209"/>
      <c r="B234" s="210"/>
      <c r="C234" s="211"/>
      <c r="D234" s="210"/>
      <c r="E234" s="378" t="s">
        <v>164</v>
      </c>
      <c r="F234" s="179">
        <f>SUM(F208:F217)</f>
        <v>5226658</v>
      </c>
      <c r="G234" s="179">
        <f t="shared" ref="G234:I234" si="38">SUM(G208:G217)</f>
        <v>6968881</v>
      </c>
      <c r="H234" s="179">
        <f t="shared" si="38"/>
        <v>5807400.833333334</v>
      </c>
      <c r="I234" s="179">
        <f t="shared" si="38"/>
        <v>6968881</v>
      </c>
    </row>
    <row r="235" spans="1:9" s="134" customFormat="1" ht="27.95" customHeight="1" thickBot="1">
      <c r="A235" s="167"/>
      <c r="B235" s="168"/>
      <c r="C235" s="169"/>
      <c r="D235" s="168"/>
      <c r="E235" s="379" t="s">
        <v>204</v>
      </c>
      <c r="F235" s="180">
        <f>SUM(F220:F233)</f>
        <v>0</v>
      </c>
      <c r="G235" s="180">
        <f t="shared" ref="G235:I235" si="39">SUM(G220:G233)</f>
        <v>3927900</v>
      </c>
      <c r="H235" s="180">
        <f t="shared" si="39"/>
        <v>3273249.9999999995</v>
      </c>
      <c r="I235" s="180">
        <f t="shared" si="39"/>
        <v>5727900</v>
      </c>
    </row>
    <row r="236" spans="1:9" s="134" customFormat="1" ht="27.95" customHeight="1" thickBot="1">
      <c r="A236" s="215"/>
      <c r="B236" s="216"/>
      <c r="C236" s="217"/>
      <c r="D236" s="218"/>
      <c r="E236" s="261" t="s">
        <v>300</v>
      </c>
      <c r="F236" s="181">
        <f>F234+F235</f>
        <v>5226658</v>
      </c>
      <c r="G236" s="181">
        <f t="shared" ref="G236:I236" si="40">G234+G235</f>
        <v>10896781</v>
      </c>
      <c r="H236" s="181">
        <f t="shared" si="40"/>
        <v>9080650.833333334</v>
      </c>
      <c r="I236" s="181">
        <f t="shared" si="40"/>
        <v>12696781</v>
      </c>
    </row>
    <row r="237" spans="1:9" s="134" customFormat="1" ht="37.5">
      <c r="A237" s="694" t="s">
        <v>819</v>
      </c>
      <c r="B237" s="695"/>
      <c r="C237" s="695"/>
      <c r="D237" s="695"/>
      <c r="E237" s="695"/>
      <c r="F237" s="695"/>
      <c r="G237" s="695"/>
      <c r="H237" s="695"/>
      <c r="I237" s="696"/>
    </row>
    <row r="238" spans="1:9" s="134" customFormat="1" ht="23.25">
      <c r="A238" s="697" t="s">
        <v>492</v>
      </c>
      <c r="B238" s="698"/>
      <c r="C238" s="698"/>
      <c r="D238" s="698"/>
      <c r="E238" s="698"/>
      <c r="F238" s="698"/>
      <c r="G238" s="698"/>
      <c r="H238" s="698"/>
      <c r="I238" s="699"/>
    </row>
    <row r="239" spans="1:9" s="134" customFormat="1" ht="22.5">
      <c r="A239" s="689" t="s">
        <v>1046</v>
      </c>
      <c r="B239" s="690"/>
      <c r="C239" s="690"/>
      <c r="D239" s="690"/>
      <c r="E239" s="690"/>
      <c r="F239" s="690"/>
      <c r="G239" s="690"/>
      <c r="H239" s="690"/>
      <c r="I239" s="700"/>
    </row>
    <row r="240" spans="1:9" s="134" customFormat="1" ht="30.75" customHeight="1" thickBot="1">
      <c r="A240" s="701" t="s">
        <v>281</v>
      </c>
      <c r="B240" s="702"/>
      <c r="C240" s="702"/>
      <c r="D240" s="702"/>
      <c r="E240" s="702"/>
      <c r="F240" s="702"/>
      <c r="G240" s="702"/>
      <c r="H240" s="702"/>
      <c r="I240" s="703"/>
    </row>
    <row r="241" spans="1:9" s="134" customFormat="1" ht="18.75" thickBot="1">
      <c r="A241" s="715" t="s">
        <v>422</v>
      </c>
      <c r="B241" s="716"/>
      <c r="C241" s="716"/>
      <c r="D241" s="716"/>
      <c r="E241" s="716"/>
      <c r="F241" s="716"/>
      <c r="G241" s="716"/>
      <c r="H241" s="716"/>
      <c r="I241" s="717"/>
    </row>
    <row r="242" spans="1:9" s="171" customFormat="1" ht="36.75" thickBot="1">
      <c r="A242" s="143" t="s">
        <v>471</v>
      </c>
      <c r="B242" s="68" t="s">
        <v>464</v>
      </c>
      <c r="C242" s="144" t="s">
        <v>460</v>
      </c>
      <c r="D242" s="68" t="s">
        <v>463</v>
      </c>
      <c r="E242" s="145" t="s">
        <v>1</v>
      </c>
      <c r="F242" s="68" t="s">
        <v>1003</v>
      </c>
      <c r="G242" s="146" t="s">
        <v>1002</v>
      </c>
      <c r="H242" s="147" t="s">
        <v>1001</v>
      </c>
      <c r="I242" s="148" t="s">
        <v>1048</v>
      </c>
    </row>
    <row r="243" spans="1:9" s="134" customFormat="1" ht="18">
      <c r="A243" s="221">
        <v>20000000</v>
      </c>
      <c r="B243" s="222"/>
      <c r="C243" s="223"/>
      <c r="D243" s="152" t="s">
        <v>818</v>
      </c>
      <c r="E243" s="95" t="s">
        <v>163</v>
      </c>
      <c r="F243" s="224"/>
      <c r="G243" s="225"/>
      <c r="H243" s="249"/>
      <c r="I243" s="250"/>
    </row>
    <row r="244" spans="1:9" s="134" customFormat="1" ht="18">
      <c r="A244" s="187">
        <v>21000000</v>
      </c>
      <c r="B244" s="188"/>
      <c r="C244" s="189"/>
      <c r="D244" s="152" t="s">
        <v>818</v>
      </c>
      <c r="E244" s="72" t="s">
        <v>164</v>
      </c>
      <c r="F244" s="190"/>
      <c r="G244" s="191"/>
      <c r="H244" s="249"/>
      <c r="I244" s="250"/>
    </row>
    <row r="245" spans="1:9" s="134" customFormat="1" ht="18">
      <c r="A245" s="187">
        <v>21010000</v>
      </c>
      <c r="B245" s="188"/>
      <c r="C245" s="189"/>
      <c r="D245" s="152" t="s">
        <v>818</v>
      </c>
      <c r="E245" s="72" t="s">
        <v>165</v>
      </c>
      <c r="F245" s="190"/>
      <c r="G245" s="191"/>
      <c r="H245" s="249"/>
      <c r="I245" s="250"/>
    </row>
    <row r="246" spans="1:9" s="134" customFormat="1" ht="18">
      <c r="A246" s="197">
        <v>21010103</v>
      </c>
      <c r="B246" s="193" t="s">
        <v>662</v>
      </c>
      <c r="C246" s="198"/>
      <c r="D246" s="152" t="s">
        <v>818</v>
      </c>
      <c r="E246" s="80" t="s">
        <v>168</v>
      </c>
      <c r="F246" s="190"/>
      <c r="G246" s="191"/>
      <c r="H246" s="249"/>
      <c r="I246" s="250"/>
    </row>
    <row r="247" spans="1:9" s="134" customFormat="1" ht="18">
      <c r="A247" s="197">
        <v>21010104</v>
      </c>
      <c r="B247" s="193" t="s">
        <v>662</v>
      </c>
      <c r="C247" s="198"/>
      <c r="D247" s="152" t="s">
        <v>818</v>
      </c>
      <c r="E247" s="80" t="s">
        <v>169</v>
      </c>
      <c r="F247" s="190"/>
      <c r="G247" s="191"/>
      <c r="H247" s="249"/>
      <c r="I247" s="250"/>
    </row>
    <row r="248" spans="1:9" s="134" customFormat="1" ht="18">
      <c r="A248" s="197">
        <v>21010105</v>
      </c>
      <c r="B248" s="193" t="s">
        <v>662</v>
      </c>
      <c r="C248" s="198"/>
      <c r="D248" s="152" t="s">
        <v>818</v>
      </c>
      <c r="E248" s="80" t="s">
        <v>694</v>
      </c>
      <c r="F248" s="190"/>
      <c r="G248" s="191"/>
      <c r="H248" s="249"/>
      <c r="I248" s="250"/>
    </row>
    <row r="249" spans="1:9" s="134" customFormat="1" ht="18">
      <c r="A249" s="226"/>
      <c r="B249" s="193" t="s">
        <v>662</v>
      </c>
      <c r="C249" s="198"/>
      <c r="D249" s="152" t="s">
        <v>818</v>
      </c>
      <c r="E249" s="80" t="s">
        <v>695</v>
      </c>
      <c r="F249" s="190"/>
      <c r="G249" s="191"/>
      <c r="H249" s="249"/>
      <c r="I249" s="250"/>
    </row>
    <row r="250" spans="1:9" s="134" customFormat="1" ht="36">
      <c r="A250" s="187">
        <v>21020300</v>
      </c>
      <c r="B250" s="188"/>
      <c r="C250" s="189"/>
      <c r="D250" s="152" t="s">
        <v>818</v>
      </c>
      <c r="E250" s="72" t="s">
        <v>193</v>
      </c>
      <c r="F250" s="190"/>
      <c r="G250" s="191"/>
      <c r="H250" s="249"/>
      <c r="I250" s="250"/>
    </row>
    <row r="251" spans="1:9" s="134" customFormat="1" ht="18">
      <c r="A251" s="197">
        <v>21020301</v>
      </c>
      <c r="B251" s="193" t="s">
        <v>662</v>
      </c>
      <c r="C251" s="198"/>
      <c r="D251" s="152" t="s">
        <v>818</v>
      </c>
      <c r="E251" s="115" t="s">
        <v>178</v>
      </c>
      <c r="F251" s="190"/>
      <c r="G251" s="191"/>
      <c r="H251" s="249"/>
      <c r="I251" s="250"/>
    </row>
    <row r="252" spans="1:9" s="134" customFormat="1" ht="18">
      <c r="A252" s="197">
        <v>21020302</v>
      </c>
      <c r="B252" s="193" t="s">
        <v>662</v>
      </c>
      <c r="C252" s="198"/>
      <c r="D252" s="152" t="s">
        <v>818</v>
      </c>
      <c r="E252" s="115" t="s">
        <v>179</v>
      </c>
      <c r="F252" s="190"/>
      <c r="G252" s="191"/>
      <c r="H252" s="249"/>
      <c r="I252" s="250"/>
    </row>
    <row r="253" spans="1:9" s="134" customFormat="1" ht="18">
      <c r="A253" s="197">
        <v>21020303</v>
      </c>
      <c r="B253" s="193" t="s">
        <v>662</v>
      </c>
      <c r="C253" s="198"/>
      <c r="D253" s="152" t="s">
        <v>818</v>
      </c>
      <c r="E253" s="115" t="s">
        <v>180</v>
      </c>
      <c r="F253" s="190"/>
      <c r="G253" s="191"/>
      <c r="H253" s="249"/>
      <c r="I253" s="250"/>
    </row>
    <row r="254" spans="1:9" s="134" customFormat="1" ht="18">
      <c r="A254" s="197">
        <v>21020304</v>
      </c>
      <c r="B254" s="193" t="s">
        <v>662</v>
      </c>
      <c r="C254" s="198"/>
      <c r="D254" s="152" t="s">
        <v>818</v>
      </c>
      <c r="E254" s="115" t="s">
        <v>181</v>
      </c>
      <c r="F254" s="190"/>
      <c r="G254" s="191"/>
      <c r="H254" s="249"/>
      <c r="I254" s="250"/>
    </row>
    <row r="255" spans="1:9" s="134" customFormat="1" ht="18">
      <c r="A255" s="197">
        <v>21020312</v>
      </c>
      <c r="B255" s="193" t="s">
        <v>662</v>
      </c>
      <c r="C255" s="198"/>
      <c r="D255" s="152" t="s">
        <v>818</v>
      </c>
      <c r="E255" s="115" t="s">
        <v>184</v>
      </c>
      <c r="F255" s="190"/>
      <c r="G255" s="191"/>
      <c r="H255" s="249"/>
      <c r="I255" s="250"/>
    </row>
    <row r="256" spans="1:9" s="134" customFormat="1" ht="18">
      <c r="A256" s="197">
        <v>21020315</v>
      </c>
      <c r="B256" s="193" t="s">
        <v>662</v>
      </c>
      <c r="C256" s="198"/>
      <c r="D256" s="152" t="s">
        <v>818</v>
      </c>
      <c r="E256" s="115" t="s">
        <v>187</v>
      </c>
      <c r="F256" s="190"/>
      <c r="G256" s="191"/>
      <c r="H256" s="249"/>
      <c r="I256" s="250"/>
    </row>
    <row r="257" spans="1:9" s="134" customFormat="1" ht="18">
      <c r="A257" s="187">
        <v>21020400</v>
      </c>
      <c r="B257" s="188"/>
      <c r="C257" s="189"/>
      <c r="D257" s="152" t="s">
        <v>818</v>
      </c>
      <c r="E257" s="72" t="s">
        <v>194</v>
      </c>
      <c r="F257" s="190"/>
      <c r="G257" s="191"/>
      <c r="H257" s="249"/>
      <c r="I257" s="250"/>
    </row>
    <row r="258" spans="1:9" s="134" customFormat="1" ht="18">
      <c r="A258" s="197">
        <v>21020401</v>
      </c>
      <c r="B258" s="193" t="s">
        <v>662</v>
      </c>
      <c r="C258" s="198"/>
      <c r="D258" s="152" t="s">
        <v>818</v>
      </c>
      <c r="E258" s="115" t="s">
        <v>178</v>
      </c>
      <c r="F258" s="190"/>
      <c r="G258" s="191"/>
      <c r="H258" s="249"/>
      <c r="I258" s="250"/>
    </row>
    <row r="259" spans="1:9" s="134" customFormat="1" ht="18">
      <c r="A259" s="197">
        <v>21020402</v>
      </c>
      <c r="B259" s="193" t="s">
        <v>662</v>
      </c>
      <c r="C259" s="198"/>
      <c r="D259" s="152" t="s">
        <v>818</v>
      </c>
      <c r="E259" s="115" t="s">
        <v>179</v>
      </c>
      <c r="F259" s="190"/>
      <c r="G259" s="191"/>
      <c r="H259" s="249"/>
      <c r="I259" s="250"/>
    </row>
    <row r="260" spans="1:9" s="134" customFormat="1" ht="18">
      <c r="A260" s="197">
        <v>21020403</v>
      </c>
      <c r="B260" s="193" t="s">
        <v>662</v>
      </c>
      <c r="C260" s="198"/>
      <c r="D260" s="152" t="s">
        <v>818</v>
      </c>
      <c r="E260" s="115" t="s">
        <v>180</v>
      </c>
      <c r="F260" s="190"/>
      <c r="G260" s="191"/>
      <c r="H260" s="249"/>
      <c r="I260" s="250"/>
    </row>
    <row r="261" spans="1:9" s="134" customFormat="1" ht="18">
      <c r="A261" s="197">
        <v>21020404</v>
      </c>
      <c r="B261" s="193" t="s">
        <v>662</v>
      </c>
      <c r="C261" s="198"/>
      <c r="D261" s="152" t="s">
        <v>818</v>
      </c>
      <c r="E261" s="115" t="s">
        <v>181</v>
      </c>
      <c r="F261" s="190"/>
      <c r="G261" s="191"/>
      <c r="H261" s="249"/>
      <c r="I261" s="250"/>
    </row>
    <row r="262" spans="1:9" s="134" customFormat="1" ht="18">
      <c r="A262" s="197">
        <v>21020413</v>
      </c>
      <c r="B262" s="193" t="s">
        <v>662</v>
      </c>
      <c r="C262" s="198"/>
      <c r="D262" s="152" t="s">
        <v>818</v>
      </c>
      <c r="E262" s="115" t="s">
        <v>185</v>
      </c>
      <c r="F262" s="190"/>
      <c r="G262" s="191"/>
      <c r="H262" s="249"/>
      <c r="I262" s="250"/>
    </row>
    <row r="263" spans="1:9" s="134" customFormat="1" ht="18">
      <c r="A263" s="197">
        <v>21020415</v>
      </c>
      <c r="B263" s="193" t="s">
        <v>662</v>
      </c>
      <c r="C263" s="198"/>
      <c r="D263" s="152" t="s">
        <v>818</v>
      </c>
      <c r="E263" s="115" t="s">
        <v>187</v>
      </c>
      <c r="F263" s="190"/>
      <c r="G263" s="191"/>
      <c r="H263" s="249"/>
      <c r="I263" s="250"/>
    </row>
    <row r="264" spans="1:9" s="134" customFormat="1" ht="18">
      <c r="A264" s="197"/>
      <c r="B264" s="193"/>
      <c r="C264" s="198"/>
      <c r="D264" s="111"/>
      <c r="E264" s="251" t="s">
        <v>810</v>
      </c>
      <c r="F264" s="190"/>
      <c r="G264" s="191"/>
      <c r="H264" s="249"/>
      <c r="I264" s="250"/>
    </row>
    <row r="265" spans="1:9" s="134" customFormat="1" ht="18">
      <c r="A265" s="209">
        <v>22020000</v>
      </c>
      <c r="B265" s="210"/>
      <c r="C265" s="211"/>
      <c r="D265" s="210"/>
      <c r="E265" s="127" t="s">
        <v>204</v>
      </c>
      <c r="F265" s="190"/>
      <c r="G265" s="191"/>
      <c r="H265" s="249"/>
      <c r="I265" s="250"/>
    </row>
    <row r="266" spans="1:9" s="134" customFormat="1" ht="39.75" customHeight="1">
      <c r="A266" s="209">
        <v>22020700</v>
      </c>
      <c r="B266" s="210"/>
      <c r="C266" s="211"/>
      <c r="D266" s="210"/>
      <c r="E266" s="127" t="s">
        <v>236</v>
      </c>
      <c r="F266" s="190"/>
      <c r="G266" s="191"/>
      <c r="H266" s="249"/>
      <c r="I266" s="250"/>
    </row>
    <row r="267" spans="1:9" s="134" customFormat="1" ht="18">
      <c r="A267" s="154">
        <v>22020703</v>
      </c>
      <c r="B267" s="193" t="s">
        <v>662</v>
      </c>
      <c r="C267" s="155"/>
      <c r="D267" s="152"/>
      <c r="E267" s="235" t="s">
        <v>238</v>
      </c>
      <c r="F267" s="249">
        <v>120000</v>
      </c>
      <c r="G267" s="249">
        <v>1000000</v>
      </c>
      <c r="H267" s="249">
        <v>3500000</v>
      </c>
      <c r="I267" s="250">
        <v>5000000</v>
      </c>
    </row>
    <row r="268" spans="1:9" s="134" customFormat="1" ht="18">
      <c r="A268" s="209"/>
      <c r="B268" s="210"/>
      <c r="C268" s="211"/>
      <c r="D268" s="210"/>
      <c r="E268" s="127" t="s">
        <v>164</v>
      </c>
      <c r="F268" s="262"/>
      <c r="G268" s="262"/>
      <c r="H268" s="262"/>
      <c r="I268" s="262"/>
    </row>
    <row r="269" spans="1:9" s="134" customFormat="1" ht="27.95" customHeight="1" thickBot="1">
      <c r="A269" s="167"/>
      <c r="B269" s="168"/>
      <c r="C269" s="169"/>
      <c r="D269" s="168"/>
      <c r="E269" s="263" t="s">
        <v>204</v>
      </c>
      <c r="F269" s="260">
        <f>SUM(F267)</f>
        <v>120000</v>
      </c>
      <c r="G269" s="260">
        <f t="shared" ref="G269:I269" si="41">SUM(G267)</f>
        <v>1000000</v>
      </c>
      <c r="H269" s="260">
        <f t="shared" si="41"/>
        <v>3500000</v>
      </c>
      <c r="I269" s="260">
        <f t="shared" si="41"/>
        <v>5000000</v>
      </c>
    </row>
    <row r="270" spans="1:9" s="134" customFormat="1" ht="27.95" customHeight="1" thickBot="1">
      <c r="A270" s="159"/>
      <c r="B270" s="244"/>
      <c r="C270" s="245"/>
      <c r="D270" s="244"/>
      <c r="E270" s="162" t="s">
        <v>300</v>
      </c>
      <c r="F270" s="264">
        <f>F268+F269</f>
        <v>120000</v>
      </c>
      <c r="G270" s="264">
        <f t="shared" ref="G270:I270" si="42">G268+G269</f>
        <v>1000000</v>
      </c>
      <c r="H270" s="264">
        <f t="shared" si="42"/>
        <v>3500000</v>
      </c>
      <c r="I270" s="264">
        <f t="shared" si="42"/>
        <v>5000000</v>
      </c>
    </row>
    <row r="271" spans="1:9" ht="37.5">
      <c r="A271" s="694" t="s">
        <v>819</v>
      </c>
      <c r="B271" s="695"/>
      <c r="C271" s="695"/>
      <c r="D271" s="695"/>
      <c r="E271" s="695"/>
      <c r="F271" s="695"/>
      <c r="G271" s="695"/>
      <c r="H271" s="695"/>
      <c r="I271" s="696"/>
    </row>
    <row r="272" spans="1:9" ht="23.25">
      <c r="A272" s="697" t="s">
        <v>492</v>
      </c>
      <c r="B272" s="698"/>
      <c r="C272" s="698"/>
      <c r="D272" s="698"/>
      <c r="E272" s="698"/>
      <c r="F272" s="698"/>
      <c r="G272" s="698"/>
      <c r="H272" s="698"/>
      <c r="I272" s="699"/>
    </row>
    <row r="273" spans="1:9" ht="22.5">
      <c r="A273" s="689" t="s">
        <v>1046</v>
      </c>
      <c r="B273" s="690"/>
      <c r="C273" s="690"/>
      <c r="D273" s="690"/>
      <c r="E273" s="690"/>
      <c r="F273" s="690"/>
      <c r="G273" s="690"/>
      <c r="H273" s="690"/>
      <c r="I273" s="700"/>
    </row>
    <row r="274" spans="1:9" ht="36" customHeight="1" thickBot="1">
      <c r="A274" s="701" t="s">
        <v>336</v>
      </c>
      <c r="B274" s="702"/>
      <c r="C274" s="702"/>
      <c r="D274" s="702"/>
      <c r="E274" s="702"/>
      <c r="F274" s="702"/>
      <c r="G274" s="702"/>
      <c r="H274" s="702"/>
      <c r="I274" s="703"/>
    </row>
    <row r="275" spans="1:9" s="134" customFormat="1" ht="18.75" thickBot="1">
      <c r="A275" s="704" t="s">
        <v>392</v>
      </c>
      <c r="B275" s="705"/>
      <c r="C275" s="705"/>
      <c r="D275" s="705"/>
      <c r="E275" s="705"/>
      <c r="F275" s="705"/>
      <c r="G275" s="705"/>
      <c r="H275" s="705"/>
      <c r="I275" s="706"/>
    </row>
    <row r="276" spans="1:9" s="171" customFormat="1" ht="36.75" thickBot="1">
      <c r="A276" s="143" t="s">
        <v>471</v>
      </c>
      <c r="B276" s="68" t="s">
        <v>464</v>
      </c>
      <c r="C276" s="144" t="s">
        <v>460</v>
      </c>
      <c r="D276" s="68" t="s">
        <v>463</v>
      </c>
      <c r="E276" s="145" t="s">
        <v>1</v>
      </c>
      <c r="F276" s="68" t="s">
        <v>1003</v>
      </c>
      <c r="G276" s="146" t="s">
        <v>1002</v>
      </c>
      <c r="H276" s="147" t="s">
        <v>1001</v>
      </c>
      <c r="I276" s="148" t="s">
        <v>1048</v>
      </c>
    </row>
    <row r="277" spans="1:9" s="134" customFormat="1" ht="27.95" customHeight="1" thickBot="1">
      <c r="A277" s="149">
        <v>11200100001</v>
      </c>
      <c r="B277" s="193" t="s">
        <v>662</v>
      </c>
      <c r="C277" s="172"/>
      <c r="D277" s="152" t="s">
        <v>818</v>
      </c>
      <c r="E277" s="153" t="s">
        <v>358</v>
      </c>
      <c r="F277" s="166">
        <f>F339</f>
        <v>64448880</v>
      </c>
      <c r="G277" s="166">
        <f t="shared" ref="G277:I277" si="43">G339</f>
        <v>94042962</v>
      </c>
      <c r="H277" s="166">
        <f t="shared" si="43"/>
        <v>49660673.919999994</v>
      </c>
      <c r="I277" s="166">
        <f t="shared" si="43"/>
        <v>149756649</v>
      </c>
    </row>
    <row r="278" spans="1:9" s="134" customFormat="1" ht="27.95" customHeight="1">
      <c r="A278" s="209"/>
      <c r="B278" s="210"/>
      <c r="C278" s="211"/>
      <c r="D278" s="210"/>
      <c r="E278" s="133"/>
      <c r="F278" s="265"/>
      <c r="G278" s="174"/>
      <c r="H278" s="174"/>
      <c r="I278" s="173"/>
    </row>
    <row r="279" spans="1:9" s="134" customFormat="1" ht="27.95" customHeight="1">
      <c r="A279" s="209"/>
      <c r="B279" s="210"/>
      <c r="C279" s="211"/>
      <c r="D279" s="210"/>
      <c r="E279" s="133"/>
      <c r="F279" s="173"/>
      <c r="G279" s="174"/>
      <c r="H279" s="174"/>
      <c r="I279" s="173"/>
    </row>
    <row r="280" spans="1:9" s="134" customFormat="1" ht="27.95" customHeight="1">
      <c r="A280" s="209"/>
      <c r="B280" s="210"/>
      <c r="C280" s="211"/>
      <c r="D280" s="210"/>
      <c r="E280" s="133"/>
      <c r="F280" s="173"/>
      <c r="G280" s="174"/>
      <c r="H280" s="174"/>
      <c r="I280" s="173"/>
    </row>
    <row r="281" spans="1:9" s="134" customFormat="1" ht="27.95" customHeight="1">
      <c r="A281" s="209"/>
      <c r="B281" s="210"/>
      <c r="C281" s="211"/>
      <c r="D281" s="210"/>
      <c r="E281" s="133"/>
      <c r="F281" s="173"/>
      <c r="G281" s="174"/>
      <c r="H281" s="174"/>
      <c r="I281" s="173"/>
    </row>
    <row r="282" spans="1:9" s="134" customFormat="1" ht="27.95" customHeight="1">
      <c r="A282" s="209"/>
      <c r="B282" s="210"/>
      <c r="C282" s="211"/>
      <c r="D282" s="210"/>
      <c r="E282" s="133"/>
      <c r="F282" s="173"/>
      <c r="G282" s="174"/>
      <c r="H282" s="174"/>
      <c r="I282" s="173"/>
    </row>
    <row r="283" spans="1:9" s="134" customFormat="1" ht="27.95" customHeight="1">
      <c r="A283" s="209"/>
      <c r="B283" s="210"/>
      <c r="C283" s="211"/>
      <c r="D283" s="210"/>
      <c r="E283" s="133"/>
      <c r="F283" s="173"/>
      <c r="G283" s="174"/>
      <c r="H283" s="174"/>
      <c r="I283" s="173"/>
    </row>
    <row r="284" spans="1:9" s="134" customFormat="1" ht="27.95" customHeight="1">
      <c r="A284" s="209"/>
      <c r="B284" s="210"/>
      <c r="C284" s="211"/>
      <c r="D284" s="210"/>
      <c r="E284" s="133"/>
      <c r="F284" s="173"/>
      <c r="G284" s="174"/>
      <c r="H284" s="174"/>
      <c r="I284" s="173"/>
    </row>
    <row r="285" spans="1:9" s="134" customFormat="1" ht="27.95" customHeight="1">
      <c r="A285" s="209"/>
      <c r="B285" s="210"/>
      <c r="C285" s="211"/>
      <c r="D285" s="210"/>
      <c r="E285" s="133"/>
      <c r="F285" s="173"/>
      <c r="G285" s="174"/>
      <c r="H285" s="174"/>
      <c r="I285" s="173"/>
    </row>
    <row r="286" spans="1:9" s="134" customFormat="1" ht="27.95" customHeight="1">
      <c r="A286" s="209"/>
      <c r="B286" s="210"/>
      <c r="C286" s="211"/>
      <c r="D286" s="210"/>
      <c r="E286" s="133"/>
      <c r="F286" s="173"/>
      <c r="G286" s="174"/>
      <c r="H286" s="174"/>
      <c r="I286" s="173"/>
    </row>
    <row r="287" spans="1:9" s="134" customFormat="1" ht="27.95" customHeight="1">
      <c r="A287" s="209"/>
      <c r="B287" s="210"/>
      <c r="C287" s="211"/>
      <c r="D287" s="210"/>
      <c r="E287" s="133"/>
      <c r="F287" s="173"/>
      <c r="G287" s="174"/>
      <c r="H287" s="174"/>
      <c r="I287" s="173"/>
    </row>
    <row r="288" spans="1:9" s="134" customFormat="1" ht="27.95" customHeight="1">
      <c r="A288" s="209"/>
      <c r="B288" s="210"/>
      <c r="C288" s="211"/>
      <c r="D288" s="210"/>
      <c r="E288" s="133"/>
      <c r="F288" s="173"/>
      <c r="G288" s="174"/>
      <c r="H288" s="174"/>
      <c r="I288" s="173"/>
    </row>
    <row r="289" spans="1:9" s="134" customFormat="1" ht="27.95" customHeight="1">
      <c r="A289" s="209"/>
      <c r="B289" s="210"/>
      <c r="C289" s="211"/>
      <c r="D289" s="210"/>
      <c r="E289" s="133"/>
      <c r="F289" s="173"/>
      <c r="G289" s="174"/>
      <c r="H289" s="174"/>
      <c r="I289" s="173"/>
    </row>
    <row r="290" spans="1:9" s="134" customFormat="1" ht="27.95" customHeight="1">
      <c r="A290" s="209"/>
      <c r="B290" s="210"/>
      <c r="C290" s="211"/>
      <c r="D290" s="210"/>
      <c r="E290" s="133"/>
      <c r="F290" s="173"/>
      <c r="G290" s="174"/>
      <c r="H290" s="174"/>
      <c r="I290" s="173"/>
    </row>
    <row r="291" spans="1:9" s="134" customFormat="1" ht="27.95" customHeight="1">
      <c r="A291" s="209"/>
      <c r="B291" s="210"/>
      <c r="C291" s="211"/>
      <c r="D291" s="210"/>
      <c r="E291" s="133"/>
      <c r="F291" s="173"/>
      <c r="G291" s="174"/>
      <c r="H291" s="174"/>
      <c r="I291" s="173"/>
    </row>
    <row r="292" spans="1:9" s="134" customFormat="1" ht="27.95" customHeight="1" thickBot="1">
      <c r="A292" s="209"/>
      <c r="B292" s="210"/>
      <c r="C292" s="211"/>
      <c r="D292" s="210"/>
      <c r="E292" s="133"/>
      <c r="F292" s="175"/>
      <c r="G292" s="174"/>
      <c r="H292" s="176"/>
      <c r="I292" s="175"/>
    </row>
    <row r="293" spans="1:9" s="134" customFormat="1" ht="27.95" customHeight="1" thickBot="1">
      <c r="A293" s="159"/>
      <c r="B293" s="244"/>
      <c r="C293" s="245"/>
      <c r="D293" s="244"/>
      <c r="E293" s="162" t="s">
        <v>300</v>
      </c>
      <c r="F293" s="220">
        <f>F277</f>
        <v>64448880</v>
      </c>
      <c r="G293" s="220">
        <f t="shared" ref="G293:I293" si="44">G277</f>
        <v>94042962</v>
      </c>
      <c r="H293" s="220">
        <f t="shared" si="44"/>
        <v>49660673.919999994</v>
      </c>
      <c r="I293" s="220">
        <f t="shared" si="44"/>
        <v>149756649</v>
      </c>
    </row>
    <row r="294" spans="1:9" s="134" customFormat="1" ht="27.95" customHeight="1" thickBot="1">
      <c r="A294" s="711" t="s">
        <v>514</v>
      </c>
      <c r="B294" s="712"/>
      <c r="C294" s="712"/>
      <c r="D294" s="712"/>
      <c r="E294" s="712"/>
      <c r="F294" s="712"/>
      <c r="G294" s="712"/>
      <c r="H294" s="713"/>
      <c r="I294" s="714"/>
    </row>
    <row r="295" spans="1:9" s="134" customFormat="1" ht="18">
      <c r="A295" s="163"/>
      <c r="B295" s="164"/>
      <c r="C295" s="165"/>
      <c r="D295" s="164"/>
      <c r="E295" s="132" t="s">
        <v>164</v>
      </c>
      <c r="F295" s="213">
        <f>F338</f>
        <v>17330792</v>
      </c>
      <c r="G295" s="213">
        <f t="shared" ref="G295:I295" si="45">G338</f>
        <v>31607724</v>
      </c>
      <c r="H295" s="213">
        <f t="shared" si="45"/>
        <v>12855000</v>
      </c>
      <c r="I295" s="213">
        <f t="shared" si="45"/>
        <v>67321411</v>
      </c>
    </row>
    <row r="296" spans="1:9" s="134" customFormat="1" ht="27.95" customHeight="1" thickBot="1">
      <c r="A296" s="167"/>
      <c r="B296" s="168"/>
      <c r="C296" s="169"/>
      <c r="D296" s="168"/>
      <c r="E296" s="170" t="s">
        <v>204</v>
      </c>
      <c r="F296" s="214">
        <f>F337</f>
        <v>47118088</v>
      </c>
      <c r="G296" s="214">
        <f t="shared" ref="G296:I296" si="46">G337</f>
        <v>62435238</v>
      </c>
      <c r="H296" s="214">
        <f t="shared" si="46"/>
        <v>36805673.919999994</v>
      </c>
      <c r="I296" s="214">
        <f t="shared" si="46"/>
        <v>82435238</v>
      </c>
    </row>
    <row r="297" spans="1:9" s="134" customFormat="1" ht="27.95" customHeight="1" thickBot="1">
      <c r="A297" s="159"/>
      <c r="B297" s="244"/>
      <c r="C297" s="245"/>
      <c r="D297" s="244"/>
      <c r="E297" s="162" t="s">
        <v>300</v>
      </c>
      <c r="F297" s="220">
        <f>F295+F296</f>
        <v>64448880</v>
      </c>
      <c r="G297" s="220">
        <f t="shared" ref="G297:I297" si="47">G295+G296</f>
        <v>94042962</v>
      </c>
      <c r="H297" s="220">
        <f t="shared" si="47"/>
        <v>49660673.919999994</v>
      </c>
      <c r="I297" s="220">
        <f t="shared" si="47"/>
        <v>149756649</v>
      </c>
    </row>
    <row r="298" spans="1:9" ht="37.5">
      <c r="A298" s="694" t="s">
        <v>819</v>
      </c>
      <c r="B298" s="695"/>
      <c r="C298" s="695"/>
      <c r="D298" s="695"/>
      <c r="E298" s="695"/>
      <c r="F298" s="695"/>
      <c r="G298" s="695"/>
      <c r="H298" s="695"/>
      <c r="I298" s="696"/>
    </row>
    <row r="299" spans="1:9" ht="23.25">
      <c r="A299" s="697" t="s">
        <v>492</v>
      </c>
      <c r="B299" s="698"/>
      <c r="C299" s="698"/>
      <c r="D299" s="698"/>
      <c r="E299" s="698"/>
      <c r="F299" s="698"/>
      <c r="G299" s="698"/>
      <c r="H299" s="698"/>
      <c r="I299" s="699"/>
    </row>
    <row r="300" spans="1:9" ht="22.5">
      <c r="A300" s="689" t="s">
        <v>1046</v>
      </c>
      <c r="B300" s="690"/>
      <c r="C300" s="690"/>
      <c r="D300" s="690"/>
      <c r="E300" s="690"/>
      <c r="F300" s="690"/>
      <c r="G300" s="690"/>
      <c r="H300" s="690"/>
      <c r="I300" s="700"/>
    </row>
    <row r="301" spans="1:9" ht="27.75" customHeight="1" thickBot="1">
      <c r="A301" s="701" t="s">
        <v>281</v>
      </c>
      <c r="B301" s="702"/>
      <c r="C301" s="702"/>
      <c r="D301" s="702"/>
      <c r="E301" s="702"/>
      <c r="F301" s="702"/>
      <c r="G301" s="702"/>
      <c r="H301" s="702"/>
      <c r="I301" s="703"/>
    </row>
    <row r="302" spans="1:9" s="134" customFormat="1" ht="18.75" thickBot="1">
      <c r="A302" s="721" t="s">
        <v>472</v>
      </c>
      <c r="B302" s="722"/>
      <c r="C302" s="722"/>
      <c r="D302" s="722"/>
      <c r="E302" s="722"/>
      <c r="F302" s="722"/>
      <c r="G302" s="722"/>
      <c r="H302" s="722"/>
      <c r="I302" s="723"/>
    </row>
    <row r="303" spans="1:9" s="171" customFormat="1" ht="36.75" thickBot="1">
      <c r="A303" s="143" t="s">
        <v>471</v>
      </c>
      <c r="B303" s="68" t="s">
        <v>464</v>
      </c>
      <c r="C303" s="144" t="s">
        <v>460</v>
      </c>
      <c r="D303" s="68" t="s">
        <v>463</v>
      </c>
      <c r="E303" s="145" t="s">
        <v>1</v>
      </c>
      <c r="F303" s="68" t="s">
        <v>1003</v>
      </c>
      <c r="G303" s="146" t="s">
        <v>1002</v>
      </c>
      <c r="H303" s="147" t="s">
        <v>1001</v>
      </c>
      <c r="I303" s="148" t="s">
        <v>1048</v>
      </c>
    </row>
    <row r="304" spans="1:9" s="134" customFormat="1" ht="27.95" customHeight="1">
      <c r="A304" s="221">
        <v>20000000</v>
      </c>
      <c r="B304" s="266"/>
      <c r="C304" s="267"/>
      <c r="D304" s="152" t="s">
        <v>818</v>
      </c>
      <c r="E304" s="95" t="s">
        <v>163</v>
      </c>
      <c r="F304" s="268"/>
      <c r="G304" s="269"/>
      <c r="H304" s="174"/>
      <c r="I304" s="173"/>
    </row>
    <row r="305" spans="1:9" s="134" customFormat="1" ht="18">
      <c r="A305" s="187">
        <v>21000000</v>
      </c>
      <c r="B305" s="270"/>
      <c r="C305" s="271"/>
      <c r="D305" s="152" t="s">
        <v>818</v>
      </c>
      <c r="E305" s="72" t="s">
        <v>164</v>
      </c>
      <c r="F305" s="272"/>
      <c r="G305" s="74"/>
      <c r="H305" s="174"/>
      <c r="I305" s="173"/>
    </row>
    <row r="306" spans="1:9" s="134" customFormat="1" ht="27.95" customHeight="1">
      <c r="A306" s="187">
        <v>21010000</v>
      </c>
      <c r="B306" s="270"/>
      <c r="C306" s="271"/>
      <c r="D306" s="152" t="s">
        <v>818</v>
      </c>
      <c r="E306" s="72" t="s">
        <v>165</v>
      </c>
      <c r="F306" s="272"/>
      <c r="G306" s="74"/>
      <c r="H306" s="174"/>
      <c r="I306" s="173"/>
    </row>
    <row r="307" spans="1:9" s="134" customFormat="1" ht="72">
      <c r="A307" s="192">
        <v>21010101</v>
      </c>
      <c r="B307" s="273" t="s">
        <v>662</v>
      </c>
      <c r="C307" s="274"/>
      <c r="D307" s="152" t="s">
        <v>818</v>
      </c>
      <c r="E307" s="80" t="s">
        <v>697</v>
      </c>
      <c r="F307" s="275">
        <v>7833272</v>
      </c>
      <c r="G307" s="249">
        <v>11749908</v>
      </c>
      <c r="H307" s="276">
        <v>12102405.24</v>
      </c>
      <c r="I307" s="249">
        <v>31749908</v>
      </c>
    </row>
    <row r="308" spans="1:9" s="134" customFormat="1" ht="36">
      <c r="A308" s="277">
        <v>21020200</v>
      </c>
      <c r="B308" s="278"/>
      <c r="C308" s="279"/>
      <c r="D308" s="152" t="s">
        <v>818</v>
      </c>
      <c r="E308" s="280" t="s">
        <v>434</v>
      </c>
      <c r="F308" s="75"/>
      <c r="G308" s="249"/>
      <c r="H308" s="76">
        <v>0</v>
      </c>
      <c r="I308" s="249"/>
    </row>
    <row r="309" spans="1:9" s="134" customFormat="1" ht="18">
      <c r="A309" s="197">
        <v>21020201</v>
      </c>
      <c r="B309" s="273" t="s">
        <v>662</v>
      </c>
      <c r="C309" s="281"/>
      <c r="D309" s="152" t="s">
        <v>818</v>
      </c>
      <c r="E309" s="104" t="s">
        <v>433</v>
      </c>
      <c r="F309" s="76">
        <v>349394</v>
      </c>
      <c r="G309" s="250">
        <v>11749908</v>
      </c>
      <c r="H309" s="76">
        <v>12102405.24</v>
      </c>
      <c r="I309" s="250">
        <v>11749908</v>
      </c>
    </row>
    <row r="310" spans="1:9" s="134" customFormat="1" ht="18">
      <c r="A310" s="197">
        <v>21020104</v>
      </c>
      <c r="B310" s="273" t="s">
        <v>662</v>
      </c>
      <c r="C310" s="281"/>
      <c r="D310" s="152" t="s">
        <v>818</v>
      </c>
      <c r="E310" s="115" t="s">
        <v>181</v>
      </c>
      <c r="F310" s="76">
        <v>232912</v>
      </c>
      <c r="G310" s="76">
        <v>232912</v>
      </c>
      <c r="H310" s="76">
        <v>239899.36</v>
      </c>
      <c r="I310" s="76">
        <v>232912</v>
      </c>
    </row>
    <row r="311" spans="1:9" s="134" customFormat="1" ht="18">
      <c r="A311" s="197">
        <v>21020105</v>
      </c>
      <c r="B311" s="273" t="s">
        <v>662</v>
      </c>
      <c r="C311" s="281"/>
      <c r="D311" s="152" t="s">
        <v>818</v>
      </c>
      <c r="E311" s="115" t="s">
        <v>182</v>
      </c>
      <c r="F311" s="76">
        <v>103372</v>
      </c>
      <c r="G311" s="76">
        <v>103372</v>
      </c>
      <c r="H311" s="76">
        <v>106473.16</v>
      </c>
      <c r="I311" s="76">
        <v>103372</v>
      </c>
    </row>
    <row r="312" spans="1:9" s="134" customFormat="1" ht="18">
      <c r="A312" s="197">
        <v>21020106</v>
      </c>
      <c r="B312" s="273" t="s">
        <v>662</v>
      </c>
      <c r="C312" s="281"/>
      <c r="D312" s="152" t="s">
        <v>818</v>
      </c>
      <c r="E312" s="115" t="s">
        <v>183</v>
      </c>
      <c r="F312" s="76">
        <v>232919</v>
      </c>
      <c r="G312" s="76">
        <v>232919</v>
      </c>
      <c r="H312" s="76">
        <v>239906.57</v>
      </c>
      <c r="I312" s="76">
        <v>232919</v>
      </c>
    </row>
    <row r="313" spans="1:9" s="134" customFormat="1" ht="18">
      <c r="A313" s="197">
        <v>21200209</v>
      </c>
      <c r="B313" s="273" t="s">
        <v>662</v>
      </c>
      <c r="C313" s="281"/>
      <c r="D313" s="152" t="s">
        <v>818</v>
      </c>
      <c r="E313" s="115" t="s">
        <v>435</v>
      </c>
      <c r="F313" s="76">
        <v>10499999</v>
      </c>
      <c r="G313" s="76">
        <v>10499999</v>
      </c>
      <c r="H313" s="76">
        <v>10814998.970000001</v>
      </c>
      <c r="I313" s="76">
        <v>10499999</v>
      </c>
    </row>
    <row r="314" spans="1:9" s="134" customFormat="1" ht="18">
      <c r="A314" s="197">
        <v>21200210</v>
      </c>
      <c r="B314" s="273" t="s">
        <v>662</v>
      </c>
      <c r="C314" s="281"/>
      <c r="D314" s="152" t="s">
        <v>818</v>
      </c>
      <c r="E314" s="115" t="s">
        <v>456</v>
      </c>
      <c r="F314" s="76"/>
      <c r="G314" s="76"/>
      <c r="H314" s="76">
        <v>0</v>
      </c>
      <c r="I314" s="76"/>
    </row>
    <row r="315" spans="1:9" s="134" customFormat="1" ht="27.95" customHeight="1">
      <c r="A315" s="197">
        <v>21020112</v>
      </c>
      <c r="B315" s="273" t="s">
        <v>662</v>
      </c>
      <c r="C315" s="281"/>
      <c r="D315" s="152" t="s">
        <v>818</v>
      </c>
      <c r="E315" s="115" t="s">
        <v>437</v>
      </c>
      <c r="F315" s="76"/>
      <c r="G315" s="76"/>
      <c r="H315" s="76">
        <v>0</v>
      </c>
      <c r="I315" s="76"/>
    </row>
    <row r="316" spans="1:9" s="134" customFormat="1" ht="18">
      <c r="A316" s="282">
        <v>21020114</v>
      </c>
      <c r="B316" s="273" t="s">
        <v>662</v>
      </c>
      <c r="C316" s="281"/>
      <c r="D316" s="152" t="s">
        <v>818</v>
      </c>
      <c r="E316" s="115" t="s">
        <v>186</v>
      </c>
      <c r="F316" s="76">
        <v>582323</v>
      </c>
      <c r="G316" s="76">
        <v>582323</v>
      </c>
      <c r="H316" s="76">
        <v>599792.68999999994</v>
      </c>
      <c r="I316" s="76">
        <v>582323</v>
      </c>
    </row>
    <row r="317" spans="1:9" s="134" customFormat="1" ht="27.95" customHeight="1">
      <c r="A317" s="197">
        <v>21020117</v>
      </c>
      <c r="B317" s="273" t="s">
        <v>662</v>
      </c>
      <c r="C317" s="281"/>
      <c r="D317" s="152" t="s">
        <v>818</v>
      </c>
      <c r="E317" s="115" t="s">
        <v>315</v>
      </c>
      <c r="F317" s="76">
        <v>582323</v>
      </c>
      <c r="G317" s="76">
        <v>582323</v>
      </c>
      <c r="H317" s="76">
        <v>599792.68999999994</v>
      </c>
      <c r="I317" s="76">
        <v>582323</v>
      </c>
    </row>
    <row r="318" spans="1:9" s="134" customFormat="1" ht="18">
      <c r="A318" s="282">
        <v>21020128</v>
      </c>
      <c r="B318" s="273" t="s">
        <v>662</v>
      </c>
      <c r="C318" s="283"/>
      <c r="D318" s="152" t="s">
        <v>818</v>
      </c>
      <c r="E318" s="115" t="s">
        <v>436</v>
      </c>
      <c r="F318" s="76">
        <v>26701574</v>
      </c>
      <c r="G318" s="76">
        <v>26701574</v>
      </c>
      <c r="H318" s="76"/>
      <c r="I318" s="76">
        <v>26701574</v>
      </c>
    </row>
    <row r="319" spans="1:9" ht="18">
      <c r="A319" s="209">
        <v>22020000</v>
      </c>
      <c r="B319" s="284"/>
      <c r="C319" s="285"/>
      <c r="D319" s="152" t="s">
        <v>818</v>
      </c>
      <c r="E319" s="127" t="s">
        <v>204</v>
      </c>
      <c r="F319" s="76"/>
      <c r="G319" s="76"/>
      <c r="I319" s="76"/>
    </row>
    <row r="320" spans="1:9" ht="18">
      <c r="A320" s="209">
        <v>22020100</v>
      </c>
      <c r="B320" s="284"/>
      <c r="C320" s="285"/>
      <c r="D320" s="152" t="s">
        <v>818</v>
      </c>
      <c r="E320" s="127" t="s">
        <v>205</v>
      </c>
      <c r="F320" s="76"/>
      <c r="G320" s="76"/>
      <c r="I320" s="76"/>
    </row>
    <row r="321" spans="1:9" ht="18">
      <c r="A321" s="252">
        <v>22020101</v>
      </c>
      <c r="B321" s="273" t="s">
        <v>662</v>
      </c>
      <c r="C321" s="283"/>
      <c r="D321" s="152" t="s">
        <v>818</v>
      </c>
      <c r="E321" s="253" t="s">
        <v>206</v>
      </c>
      <c r="F321" s="76"/>
      <c r="G321" s="76"/>
      <c r="I321" s="76">
        <v>5000000</v>
      </c>
    </row>
    <row r="322" spans="1:9" ht="18">
      <c r="A322" s="252">
        <v>22020102</v>
      </c>
      <c r="B322" s="273" t="s">
        <v>662</v>
      </c>
      <c r="C322" s="283"/>
      <c r="D322" s="152" t="s">
        <v>818</v>
      </c>
      <c r="E322" s="253" t="s">
        <v>207</v>
      </c>
      <c r="F322" s="76"/>
      <c r="G322" s="76"/>
      <c r="I322" s="76"/>
    </row>
    <row r="323" spans="1:9" ht="18">
      <c r="A323" s="252">
        <v>22020103</v>
      </c>
      <c r="B323" s="273" t="s">
        <v>662</v>
      </c>
      <c r="C323" s="283"/>
      <c r="D323" s="152" t="s">
        <v>818</v>
      </c>
      <c r="E323" s="253" t="s">
        <v>208</v>
      </c>
      <c r="F323" s="76"/>
      <c r="G323" s="76"/>
      <c r="I323" s="76"/>
    </row>
    <row r="324" spans="1:9" ht="18">
      <c r="A324" s="252">
        <v>22020104</v>
      </c>
      <c r="B324" s="273" t="s">
        <v>662</v>
      </c>
      <c r="C324" s="283"/>
      <c r="D324" s="152" t="s">
        <v>818</v>
      </c>
      <c r="E324" s="253" t="s">
        <v>209</v>
      </c>
      <c r="F324" s="76"/>
      <c r="G324" s="76"/>
      <c r="I324" s="76"/>
    </row>
    <row r="325" spans="1:9" ht="18">
      <c r="A325" s="154">
        <v>22010000</v>
      </c>
      <c r="B325" s="193" t="s">
        <v>662</v>
      </c>
      <c r="C325" s="155"/>
      <c r="D325" s="152"/>
      <c r="E325" s="208" t="s">
        <v>861</v>
      </c>
      <c r="F325" s="76"/>
      <c r="G325" s="76"/>
      <c r="I325" s="76"/>
    </row>
    <row r="326" spans="1:9" ht="18">
      <c r="A326" s="154">
        <v>22010101</v>
      </c>
      <c r="B326" s="193" t="s">
        <v>662</v>
      </c>
      <c r="C326" s="155"/>
      <c r="D326" s="152" t="s">
        <v>818</v>
      </c>
      <c r="E326" s="208" t="s">
        <v>864</v>
      </c>
      <c r="F326" s="76">
        <v>17330792</v>
      </c>
      <c r="G326" s="76">
        <v>23107724</v>
      </c>
      <c r="H326" s="76">
        <v>9905000</v>
      </c>
      <c r="I326" s="76">
        <v>25321411</v>
      </c>
    </row>
    <row r="327" spans="1:9" s="134" customFormat="1" ht="18">
      <c r="A327" s="209">
        <v>22020300</v>
      </c>
      <c r="B327" s="284"/>
      <c r="C327" s="285"/>
      <c r="D327" s="152" t="s">
        <v>818</v>
      </c>
      <c r="E327" s="208" t="s">
        <v>529</v>
      </c>
      <c r="F327" s="76"/>
      <c r="G327" s="254"/>
      <c r="H327" s="76"/>
      <c r="I327" s="254"/>
    </row>
    <row r="328" spans="1:9" ht="18">
      <c r="A328" s="154">
        <v>22020303</v>
      </c>
      <c r="B328" s="273" t="s">
        <v>662</v>
      </c>
      <c r="C328" s="286"/>
      <c r="D328" s="152" t="s">
        <v>818</v>
      </c>
      <c r="E328" s="207" t="s">
        <v>530</v>
      </c>
      <c r="F328" s="76"/>
      <c r="G328" s="250"/>
      <c r="I328" s="250"/>
    </row>
    <row r="329" spans="1:9" ht="18">
      <c r="A329" s="209">
        <v>22020500</v>
      </c>
      <c r="B329" s="284"/>
      <c r="C329" s="285"/>
      <c r="D329" s="152" t="s">
        <v>818</v>
      </c>
      <c r="E329" s="127" t="s">
        <v>230</v>
      </c>
      <c r="F329" s="76"/>
      <c r="G329" s="250"/>
      <c r="I329" s="250"/>
    </row>
    <row r="330" spans="1:9" ht="18">
      <c r="A330" s="154">
        <v>22020501</v>
      </c>
      <c r="B330" s="273" t="s">
        <v>662</v>
      </c>
      <c r="C330" s="286"/>
      <c r="D330" s="152" t="s">
        <v>818</v>
      </c>
      <c r="E330" s="207" t="s">
        <v>231</v>
      </c>
      <c r="F330" s="76"/>
      <c r="G330" s="250"/>
      <c r="I330" s="250"/>
    </row>
    <row r="331" spans="1:9" ht="18">
      <c r="A331" s="154">
        <v>22020502</v>
      </c>
      <c r="B331" s="273" t="s">
        <v>662</v>
      </c>
      <c r="C331" s="286"/>
      <c r="D331" s="152" t="s">
        <v>818</v>
      </c>
      <c r="E331" s="287" t="s">
        <v>698</v>
      </c>
      <c r="F331" s="76"/>
      <c r="G331" s="250">
        <v>2000000</v>
      </c>
      <c r="I331" s="250">
        <v>2000000</v>
      </c>
    </row>
    <row r="332" spans="1:9" s="134" customFormat="1" ht="36">
      <c r="A332" s="209">
        <v>22021000</v>
      </c>
      <c r="B332" s="284"/>
      <c r="C332" s="285"/>
      <c r="D332" s="152" t="s">
        <v>818</v>
      </c>
      <c r="E332" s="208" t="s">
        <v>249</v>
      </c>
      <c r="F332" s="174"/>
      <c r="G332" s="254"/>
      <c r="H332" s="174"/>
      <c r="I332" s="254"/>
    </row>
    <row r="333" spans="1:9" ht="18">
      <c r="A333" s="154">
        <v>22021001</v>
      </c>
      <c r="B333" s="273" t="s">
        <v>662</v>
      </c>
      <c r="C333" s="286"/>
      <c r="D333" s="152" t="s">
        <v>818</v>
      </c>
      <c r="E333" s="207" t="s">
        <v>301</v>
      </c>
      <c r="F333" s="76"/>
      <c r="G333" s="250">
        <v>1000000</v>
      </c>
      <c r="H333" s="76">
        <v>600000</v>
      </c>
      <c r="I333" s="250">
        <v>1000000</v>
      </c>
    </row>
    <row r="334" spans="1:9" ht="36">
      <c r="A334" s="154">
        <v>22021002</v>
      </c>
      <c r="B334" s="273" t="s">
        <v>662</v>
      </c>
      <c r="C334" s="286"/>
      <c r="D334" s="152" t="s">
        <v>818</v>
      </c>
      <c r="E334" s="258" t="s">
        <v>252</v>
      </c>
      <c r="F334" s="76"/>
      <c r="G334" s="250">
        <v>3000000</v>
      </c>
      <c r="H334" s="76">
        <v>1250000</v>
      </c>
      <c r="I334" s="250">
        <v>10000000</v>
      </c>
    </row>
    <row r="335" spans="1:9" ht="18">
      <c r="A335" s="154">
        <v>22021007</v>
      </c>
      <c r="B335" s="273" t="s">
        <v>662</v>
      </c>
      <c r="C335" s="286"/>
      <c r="D335" s="152" t="s">
        <v>818</v>
      </c>
      <c r="E335" s="258" t="s">
        <v>255</v>
      </c>
      <c r="F335" s="76"/>
      <c r="G335" s="250">
        <v>2000000</v>
      </c>
      <c r="H335" s="76">
        <v>750000</v>
      </c>
      <c r="I335" s="250">
        <v>22000000</v>
      </c>
    </row>
    <row r="336" spans="1:9" ht="18.75" thickBot="1">
      <c r="A336" s="154">
        <v>22021011</v>
      </c>
      <c r="B336" s="273" t="s">
        <v>662</v>
      </c>
      <c r="C336" s="286"/>
      <c r="D336" s="152" t="s">
        <v>818</v>
      </c>
      <c r="E336" s="258" t="s">
        <v>222</v>
      </c>
      <c r="F336" s="90"/>
      <c r="G336" s="513">
        <v>500000</v>
      </c>
      <c r="H336" s="90">
        <v>350000</v>
      </c>
      <c r="I336" s="513">
        <v>2000000</v>
      </c>
    </row>
    <row r="337" spans="1:9" ht="18">
      <c r="A337" s="209"/>
      <c r="B337" s="284"/>
      <c r="C337" s="285"/>
      <c r="D337" s="284"/>
      <c r="E337" s="208" t="s">
        <v>321</v>
      </c>
      <c r="F337" s="514">
        <f>SUM(F307:F318)</f>
        <v>47118088</v>
      </c>
      <c r="G337" s="514">
        <f t="shared" ref="G337:I337" si="48">SUM(G307:G318)</f>
        <v>62435238</v>
      </c>
      <c r="H337" s="514">
        <f t="shared" si="48"/>
        <v>36805673.919999994</v>
      </c>
      <c r="I337" s="514">
        <f t="shared" si="48"/>
        <v>82435238</v>
      </c>
    </row>
    <row r="338" spans="1:9" ht="18.75" thickBot="1">
      <c r="A338" s="167"/>
      <c r="B338" s="288"/>
      <c r="C338" s="289"/>
      <c r="D338" s="288"/>
      <c r="E338" s="228" t="s">
        <v>204</v>
      </c>
      <c r="F338" s="515">
        <f>SUM(F321:F336)</f>
        <v>17330792</v>
      </c>
      <c r="G338" s="515">
        <f t="shared" ref="G338:I338" si="49">SUM(G321:G336)</f>
        <v>31607724</v>
      </c>
      <c r="H338" s="515">
        <f t="shared" si="49"/>
        <v>12855000</v>
      </c>
      <c r="I338" s="515">
        <f t="shared" si="49"/>
        <v>67321411</v>
      </c>
    </row>
    <row r="339" spans="1:9" ht="27.95" customHeight="1" thickBot="1">
      <c r="A339" s="290"/>
      <c r="B339" s="291"/>
      <c r="C339" s="292"/>
      <c r="D339" s="293"/>
      <c r="E339" s="136" t="s">
        <v>300</v>
      </c>
      <c r="F339" s="516">
        <f>F337+F338</f>
        <v>64448880</v>
      </c>
      <c r="G339" s="516">
        <f t="shared" ref="G339:I339" si="50">G337+G338</f>
        <v>94042962</v>
      </c>
      <c r="H339" s="516">
        <f t="shared" si="50"/>
        <v>49660673.919999994</v>
      </c>
      <c r="I339" s="516">
        <f t="shared" si="50"/>
        <v>149756649</v>
      </c>
    </row>
    <row r="340" spans="1:9" ht="37.5">
      <c r="A340" s="694" t="s">
        <v>819</v>
      </c>
      <c r="B340" s="695"/>
      <c r="C340" s="695"/>
      <c r="D340" s="695"/>
      <c r="E340" s="695"/>
      <c r="F340" s="695"/>
      <c r="G340" s="695"/>
      <c r="H340" s="695"/>
      <c r="I340" s="696"/>
    </row>
    <row r="341" spans="1:9" ht="23.25">
      <c r="A341" s="697" t="s">
        <v>492</v>
      </c>
      <c r="B341" s="698"/>
      <c r="C341" s="698"/>
      <c r="D341" s="698"/>
      <c r="E341" s="698"/>
      <c r="F341" s="698"/>
      <c r="G341" s="698"/>
      <c r="H341" s="698"/>
      <c r="I341" s="699"/>
    </row>
    <row r="342" spans="1:9" ht="22.5">
      <c r="A342" s="689" t="s">
        <v>1046</v>
      </c>
      <c r="B342" s="690"/>
      <c r="C342" s="690"/>
      <c r="D342" s="690"/>
      <c r="E342" s="690"/>
      <c r="F342" s="690"/>
      <c r="G342" s="690"/>
      <c r="H342" s="690"/>
      <c r="I342" s="700"/>
    </row>
    <row r="343" spans="1:9" ht="28.5" customHeight="1" thickBot="1">
      <c r="A343" s="701" t="s">
        <v>336</v>
      </c>
      <c r="B343" s="702"/>
      <c r="C343" s="702"/>
      <c r="D343" s="702"/>
      <c r="E343" s="702"/>
      <c r="F343" s="702"/>
      <c r="G343" s="702"/>
      <c r="H343" s="702"/>
      <c r="I343" s="703"/>
    </row>
    <row r="344" spans="1:9" ht="18.75" thickBot="1">
      <c r="A344" s="704" t="s">
        <v>393</v>
      </c>
      <c r="B344" s="705"/>
      <c r="C344" s="705"/>
      <c r="D344" s="705"/>
      <c r="E344" s="705"/>
      <c r="F344" s="705"/>
      <c r="G344" s="705"/>
      <c r="H344" s="705"/>
      <c r="I344" s="706"/>
    </row>
    <row r="345" spans="1:9" s="171" customFormat="1" ht="36.75" thickBot="1">
      <c r="A345" s="143" t="s">
        <v>471</v>
      </c>
      <c r="B345" s="68" t="s">
        <v>464</v>
      </c>
      <c r="C345" s="144" t="s">
        <v>460</v>
      </c>
      <c r="D345" s="68" t="s">
        <v>463</v>
      </c>
      <c r="E345" s="145" t="s">
        <v>1</v>
      </c>
      <c r="F345" s="68" t="s">
        <v>1003</v>
      </c>
      <c r="G345" s="146" t="s">
        <v>1002</v>
      </c>
      <c r="H345" s="147" t="s">
        <v>1001</v>
      </c>
      <c r="I345" s="148" t="s">
        <v>1048</v>
      </c>
    </row>
    <row r="346" spans="1:9" ht="36">
      <c r="A346" s="149">
        <v>12500100100</v>
      </c>
      <c r="B346" s="273" t="s">
        <v>662</v>
      </c>
      <c r="C346" s="172"/>
      <c r="D346" s="152" t="s">
        <v>818</v>
      </c>
      <c r="E346" s="153" t="s">
        <v>665</v>
      </c>
      <c r="F346" s="276">
        <f>F437</f>
        <v>41212700</v>
      </c>
      <c r="G346" s="276">
        <f t="shared" ref="G346:I346" si="51">G437</f>
        <v>119742952</v>
      </c>
      <c r="H346" s="276">
        <f t="shared" si="51"/>
        <v>85401460</v>
      </c>
      <c r="I346" s="276">
        <f t="shared" si="51"/>
        <v>231412316.88</v>
      </c>
    </row>
    <row r="347" spans="1:9" ht="27.95" customHeight="1">
      <c r="A347" s="209"/>
      <c r="B347" s="210"/>
      <c r="C347" s="211"/>
      <c r="D347" s="210"/>
      <c r="E347" s="133"/>
      <c r="F347" s="76"/>
      <c r="G347" s="75"/>
    </row>
    <row r="348" spans="1:9" ht="27.95" customHeight="1">
      <c r="A348" s="209"/>
      <c r="B348" s="210"/>
      <c r="C348" s="211"/>
      <c r="D348" s="210"/>
      <c r="E348" s="133"/>
      <c r="F348" s="76"/>
      <c r="G348" s="75"/>
    </row>
    <row r="349" spans="1:9" ht="27.95" customHeight="1">
      <c r="A349" s="209" t="s">
        <v>176</v>
      </c>
      <c r="B349" s="210"/>
      <c r="C349" s="211"/>
      <c r="D349" s="210"/>
      <c r="E349" s="133"/>
      <c r="F349" s="76"/>
      <c r="G349" s="75"/>
    </row>
    <row r="350" spans="1:9" ht="27.95" customHeight="1">
      <c r="A350" s="209"/>
      <c r="B350" s="210"/>
      <c r="C350" s="211"/>
      <c r="D350" s="210"/>
      <c r="E350" s="133"/>
      <c r="F350" s="76"/>
      <c r="G350" s="75"/>
    </row>
    <row r="351" spans="1:9" ht="27.95" customHeight="1">
      <c r="A351" s="209"/>
      <c r="B351" s="210"/>
      <c r="C351" s="211"/>
      <c r="D351" s="210"/>
      <c r="E351" s="133"/>
      <c r="F351" s="76"/>
      <c r="G351" s="75"/>
    </row>
    <row r="352" spans="1:9" ht="27.95" customHeight="1">
      <c r="A352" s="209"/>
      <c r="B352" s="210"/>
      <c r="C352" s="211"/>
      <c r="D352" s="210"/>
      <c r="E352" s="133"/>
      <c r="F352" s="76"/>
      <c r="G352" s="75"/>
    </row>
    <row r="353" spans="1:9" ht="27.95" customHeight="1">
      <c r="A353" s="209"/>
      <c r="B353" s="210"/>
      <c r="C353" s="211"/>
      <c r="D353" s="210"/>
      <c r="E353" s="133"/>
      <c r="F353" s="76"/>
      <c r="G353" s="75"/>
    </row>
    <row r="354" spans="1:9" ht="27.95" customHeight="1">
      <c r="A354" s="209"/>
      <c r="B354" s="210"/>
      <c r="C354" s="211"/>
      <c r="D354" s="210"/>
      <c r="E354" s="133"/>
      <c r="F354" s="76"/>
      <c r="G354" s="75"/>
    </row>
    <row r="355" spans="1:9" ht="27.95" customHeight="1">
      <c r="A355" s="209"/>
      <c r="B355" s="210"/>
      <c r="C355" s="211"/>
      <c r="D355" s="210"/>
      <c r="E355" s="133"/>
      <c r="F355" s="76"/>
      <c r="G355" s="75"/>
    </row>
    <row r="356" spans="1:9" ht="27.95" customHeight="1">
      <c r="A356" s="209"/>
      <c r="B356" s="210"/>
      <c r="C356" s="211"/>
      <c r="D356" s="210"/>
      <c r="E356" s="133"/>
      <c r="F356" s="76"/>
      <c r="G356" s="75"/>
    </row>
    <row r="357" spans="1:9" ht="27.95" customHeight="1">
      <c r="A357" s="209"/>
      <c r="B357" s="210"/>
      <c r="C357" s="211"/>
      <c r="D357" s="210"/>
      <c r="E357" s="133"/>
      <c r="F357" s="76"/>
      <c r="G357" s="75"/>
    </row>
    <row r="358" spans="1:9" ht="27.95" customHeight="1">
      <c r="A358" s="209"/>
      <c r="B358" s="210"/>
      <c r="C358" s="211"/>
      <c r="D358" s="210"/>
      <c r="E358" s="133"/>
      <c r="F358" s="76"/>
      <c r="G358" s="75"/>
    </row>
    <row r="359" spans="1:9" ht="27.95" customHeight="1">
      <c r="A359" s="209"/>
      <c r="B359" s="210"/>
      <c r="C359" s="211"/>
      <c r="D359" s="210"/>
      <c r="E359" s="133"/>
      <c r="F359" s="76"/>
      <c r="G359" s="75"/>
    </row>
    <row r="360" spans="1:9" ht="27.95" customHeight="1">
      <c r="A360" s="209"/>
      <c r="B360" s="210"/>
      <c r="C360" s="211"/>
      <c r="D360" s="210"/>
      <c r="E360" s="133"/>
      <c r="F360" s="76"/>
      <c r="G360" s="75"/>
    </row>
    <row r="361" spans="1:9" ht="27.95" customHeight="1">
      <c r="A361" s="209"/>
      <c r="B361" s="210"/>
      <c r="C361" s="211"/>
      <c r="D361" s="210"/>
      <c r="E361" s="133"/>
      <c r="F361" s="76"/>
      <c r="G361" s="75"/>
    </row>
    <row r="362" spans="1:9" ht="27.95" customHeight="1" thickBot="1">
      <c r="A362" s="209"/>
      <c r="B362" s="210"/>
      <c r="C362" s="211"/>
      <c r="D362" s="210"/>
      <c r="E362" s="133"/>
      <c r="F362" s="90"/>
      <c r="G362" s="89"/>
      <c r="H362" s="90"/>
      <c r="I362" s="89"/>
    </row>
    <row r="363" spans="1:9" ht="27.95" customHeight="1" thickBot="1">
      <c r="A363" s="520"/>
      <c r="B363" s="521"/>
      <c r="C363" s="522"/>
      <c r="D363" s="521"/>
      <c r="E363" s="523" t="s">
        <v>300</v>
      </c>
      <c r="F363" s="524">
        <f>F346</f>
        <v>41212700</v>
      </c>
      <c r="G363" s="524">
        <f t="shared" ref="G363:I363" si="52">G346</f>
        <v>119742952</v>
      </c>
      <c r="H363" s="524">
        <f t="shared" si="52"/>
        <v>85401460</v>
      </c>
      <c r="I363" s="524">
        <f t="shared" si="52"/>
        <v>231412316.88</v>
      </c>
    </row>
    <row r="364" spans="1:9" ht="27.95" customHeight="1" thickBot="1">
      <c r="A364" s="724"/>
      <c r="B364" s="725"/>
      <c r="C364" s="725"/>
      <c r="D364" s="725"/>
      <c r="E364" s="725"/>
      <c r="F364" s="725"/>
      <c r="G364" s="725"/>
      <c r="H364" s="726"/>
      <c r="I364" s="727"/>
    </row>
    <row r="365" spans="1:9" ht="18">
      <c r="A365" s="525"/>
      <c r="B365" s="526"/>
      <c r="C365" s="527"/>
      <c r="D365" s="526"/>
      <c r="E365" s="528" t="s">
        <v>164</v>
      </c>
      <c r="F365" s="517">
        <f>F436</f>
        <v>1758181</v>
      </c>
      <c r="G365" s="517">
        <f t="shared" ref="G365:I365" si="53">G436</f>
        <v>68500000</v>
      </c>
      <c r="H365" s="517">
        <f t="shared" si="53"/>
        <v>42699000</v>
      </c>
      <c r="I365" s="517">
        <f t="shared" si="53"/>
        <v>119000000</v>
      </c>
    </row>
    <row r="366" spans="1:9" ht="27.95" customHeight="1" thickBot="1">
      <c r="A366" s="530"/>
      <c r="B366" s="531"/>
      <c r="C366" s="532"/>
      <c r="D366" s="531"/>
      <c r="E366" s="533" t="s">
        <v>204</v>
      </c>
      <c r="F366" s="518">
        <f>F435</f>
        <v>39454519</v>
      </c>
      <c r="G366" s="518">
        <f t="shared" ref="G366:I366" si="54">G435</f>
        <v>51242952</v>
      </c>
      <c r="H366" s="518">
        <f t="shared" si="54"/>
        <v>42702460.000000007</v>
      </c>
      <c r="I366" s="518">
        <f t="shared" si="54"/>
        <v>112412316.88000001</v>
      </c>
    </row>
    <row r="367" spans="1:9" ht="27.95" customHeight="1" thickBot="1">
      <c r="A367" s="520"/>
      <c r="B367" s="521"/>
      <c r="C367" s="522"/>
      <c r="D367" s="521"/>
      <c r="E367" s="523" t="s">
        <v>300</v>
      </c>
      <c r="F367" s="519">
        <f>F365+F366</f>
        <v>41212700</v>
      </c>
      <c r="G367" s="519">
        <f t="shared" ref="G367:I367" si="55">G365+G366</f>
        <v>119742952</v>
      </c>
      <c r="H367" s="519">
        <f t="shared" si="55"/>
        <v>85401460</v>
      </c>
      <c r="I367" s="519">
        <f t="shared" si="55"/>
        <v>231412316.88</v>
      </c>
    </row>
    <row r="368" spans="1:9" ht="37.5">
      <c r="A368" s="694" t="s">
        <v>819</v>
      </c>
      <c r="B368" s="695"/>
      <c r="C368" s="695"/>
      <c r="D368" s="695"/>
      <c r="E368" s="695"/>
      <c r="F368" s="695"/>
      <c r="G368" s="695"/>
      <c r="H368" s="695"/>
      <c r="I368" s="696"/>
    </row>
    <row r="369" spans="1:9" ht="23.25">
      <c r="A369" s="697" t="s">
        <v>492</v>
      </c>
      <c r="B369" s="698"/>
      <c r="C369" s="698"/>
      <c r="D369" s="698"/>
      <c r="E369" s="698"/>
      <c r="F369" s="698"/>
      <c r="G369" s="698"/>
      <c r="H369" s="698"/>
      <c r="I369" s="699"/>
    </row>
    <row r="370" spans="1:9" ht="22.5">
      <c r="A370" s="689" t="s">
        <v>1046</v>
      </c>
      <c r="B370" s="690"/>
      <c r="C370" s="690"/>
      <c r="D370" s="690"/>
      <c r="E370" s="690"/>
      <c r="F370" s="690"/>
      <c r="G370" s="690"/>
      <c r="H370" s="690"/>
      <c r="I370" s="700"/>
    </row>
    <row r="371" spans="1:9" ht="30.75" customHeight="1" thickBot="1">
      <c r="A371" s="701" t="s">
        <v>281</v>
      </c>
      <c r="B371" s="702"/>
      <c r="C371" s="702"/>
      <c r="D371" s="702"/>
      <c r="E371" s="702"/>
      <c r="F371" s="702"/>
      <c r="G371" s="702"/>
      <c r="H371" s="702"/>
      <c r="I371" s="703"/>
    </row>
    <row r="372" spans="1:9" ht="18.75" thickBot="1">
      <c r="A372" s="715" t="s">
        <v>337</v>
      </c>
      <c r="B372" s="716"/>
      <c r="C372" s="716"/>
      <c r="D372" s="716"/>
      <c r="E372" s="716"/>
      <c r="F372" s="716"/>
      <c r="G372" s="716"/>
      <c r="H372" s="716"/>
      <c r="I372" s="717"/>
    </row>
    <row r="373" spans="1:9" s="171" customFormat="1" ht="39.75" customHeight="1" thickBot="1">
      <c r="A373" s="143" t="s">
        <v>471</v>
      </c>
      <c r="B373" s="68" t="s">
        <v>464</v>
      </c>
      <c r="C373" s="144" t="s">
        <v>460</v>
      </c>
      <c r="D373" s="68" t="s">
        <v>463</v>
      </c>
      <c r="E373" s="145" t="s">
        <v>1</v>
      </c>
      <c r="F373" s="68" t="s">
        <v>1003</v>
      </c>
      <c r="G373" s="146" t="s">
        <v>1002</v>
      </c>
      <c r="H373" s="147" t="s">
        <v>1001</v>
      </c>
      <c r="I373" s="148" t="s">
        <v>1048</v>
      </c>
    </row>
    <row r="374" spans="1:9" ht="18">
      <c r="A374" s="221">
        <v>20000000</v>
      </c>
      <c r="B374" s="222"/>
      <c r="C374" s="223"/>
      <c r="D374" s="152" t="s">
        <v>818</v>
      </c>
      <c r="E374" s="95" t="s">
        <v>163</v>
      </c>
      <c r="F374" s="75"/>
      <c r="G374" s="76"/>
    </row>
    <row r="375" spans="1:9" ht="18">
      <c r="A375" s="187">
        <v>21000000</v>
      </c>
      <c r="B375" s="188"/>
      <c r="C375" s="189"/>
      <c r="D375" s="152" t="s">
        <v>818</v>
      </c>
      <c r="E375" s="72" t="s">
        <v>164</v>
      </c>
      <c r="F375" s="75"/>
      <c r="G375" s="76"/>
    </row>
    <row r="376" spans="1:9" ht="18">
      <c r="A376" s="187">
        <v>21010000</v>
      </c>
      <c r="B376" s="188"/>
      <c r="C376" s="189"/>
      <c r="D376" s="152" t="s">
        <v>818</v>
      </c>
      <c r="E376" s="72" t="s">
        <v>165</v>
      </c>
      <c r="F376" s="75"/>
      <c r="G376" s="76"/>
    </row>
    <row r="377" spans="1:9" ht="18">
      <c r="A377" s="197">
        <v>21010103</v>
      </c>
      <c r="B377" s="273" t="s">
        <v>662</v>
      </c>
      <c r="C377" s="198"/>
      <c r="D377" s="152" t="s">
        <v>818</v>
      </c>
      <c r="E377" s="80" t="s">
        <v>168</v>
      </c>
      <c r="F377" s="76">
        <v>676216</v>
      </c>
      <c r="G377" s="75">
        <v>4018804</v>
      </c>
      <c r="H377" s="76">
        <v>3349003.3333333335</v>
      </c>
      <c r="I377" s="75">
        <v>4139368.12</v>
      </c>
    </row>
    <row r="378" spans="1:9" ht="18">
      <c r="A378" s="197">
        <v>21010104</v>
      </c>
      <c r="B378" s="273" t="s">
        <v>662</v>
      </c>
      <c r="C378" s="198"/>
      <c r="D378" s="152" t="s">
        <v>818</v>
      </c>
      <c r="E378" s="80" t="s">
        <v>169</v>
      </c>
      <c r="F378" s="76">
        <v>6849545</v>
      </c>
      <c r="G378" s="75">
        <v>11208270</v>
      </c>
      <c r="H378" s="76">
        <v>9340225</v>
      </c>
      <c r="I378" s="75">
        <v>21544518.100000001</v>
      </c>
    </row>
    <row r="379" spans="1:9" s="134" customFormat="1" ht="18">
      <c r="A379" s="197">
        <v>21010105</v>
      </c>
      <c r="B379" s="273" t="s">
        <v>662</v>
      </c>
      <c r="C379" s="198"/>
      <c r="D379" s="152" t="s">
        <v>818</v>
      </c>
      <c r="E379" s="80" t="s">
        <v>170</v>
      </c>
      <c r="F379" s="76">
        <v>4157366</v>
      </c>
      <c r="G379" s="75">
        <v>6450670</v>
      </c>
      <c r="H379" s="76">
        <v>5375558.333333333</v>
      </c>
      <c r="I379" s="75">
        <v>16644190.1</v>
      </c>
    </row>
    <row r="380" spans="1:9" s="134" customFormat="1" ht="18">
      <c r="A380" s="197">
        <v>21010106</v>
      </c>
      <c r="B380" s="273" t="s">
        <v>662</v>
      </c>
      <c r="C380" s="198"/>
      <c r="D380" s="152" t="s">
        <v>818</v>
      </c>
      <c r="E380" s="80" t="s">
        <v>171</v>
      </c>
      <c r="F380" s="76"/>
      <c r="G380" s="75"/>
      <c r="H380" s="76">
        <v>0</v>
      </c>
      <c r="I380" s="75">
        <v>0</v>
      </c>
    </row>
    <row r="381" spans="1:9" s="134" customFormat="1" ht="18">
      <c r="A381" s="226"/>
      <c r="B381" s="273" t="s">
        <v>662</v>
      </c>
      <c r="C381" s="198"/>
      <c r="D381" s="152" t="s">
        <v>818</v>
      </c>
      <c r="E381" s="115" t="s">
        <v>693</v>
      </c>
      <c r="F381" s="76"/>
      <c r="G381" s="75"/>
      <c r="H381" s="76"/>
      <c r="I381" s="75">
        <v>39632076.32</v>
      </c>
    </row>
    <row r="382" spans="1:9" s="134" customFormat="1" ht="36">
      <c r="A382" s="187">
        <v>21020300</v>
      </c>
      <c r="B382" s="188"/>
      <c r="C382" s="189"/>
      <c r="D382" s="152" t="s">
        <v>818</v>
      </c>
      <c r="E382" s="72" t="s">
        <v>193</v>
      </c>
      <c r="F382" s="76"/>
      <c r="G382" s="75"/>
      <c r="H382" s="76">
        <v>0</v>
      </c>
      <c r="I382" s="75">
        <v>0</v>
      </c>
    </row>
    <row r="383" spans="1:9" s="134" customFormat="1" ht="18">
      <c r="A383" s="197">
        <v>21020301</v>
      </c>
      <c r="B383" s="273" t="s">
        <v>662</v>
      </c>
      <c r="C383" s="198"/>
      <c r="D383" s="152" t="s">
        <v>818</v>
      </c>
      <c r="E383" s="115" t="s">
        <v>178</v>
      </c>
      <c r="F383" s="76">
        <v>2520421</v>
      </c>
      <c r="G383" s="75">
        <v>1406634</v>
      </c>
      <c r="H383" s="76">
        <v>1172195</v>
      </c>
      <c r="I383" s="75">
        <v>1448833.02</v>
      </c>
    </row>
    <row r="384" spans="1:9" s="134" customFormat="1" ht="18">
      <c r="A384" s="197">
        <v>21020302</v>
      </c>
      <c r="B384" s="273" t="s">
        <v>662</v>
      </c>
      <c r="C384" s="198"/>
      <c r="D384" s="152" t="s">
        <v>818</v>
      </c>
      <c r="E384" s="115" t="s">
        <v>179</v>
      </c>
      <c r="F384" s="76">
        <v>1102314</v>
      </c>
      <c r="G384" s="75">
        <v>803794</v>
      </c>
      <c r="H384" s="76">
        <v>669828.33333333337</v>
      </c>
      <c r="I384" s="75">
        <v>827907.82</v>
      </c>
    </row>
    <row r="385" spans="1:9" s="134" customFormat="1" ht="18">
      <c r="A385" s="197">
        <v>21020303</v>
      </c>
      <c r="B385" s="273" t="s">
        <v>662</v>
      </c>
      <c r="C385" s="198"/>
      <c r="D385" s="152" t="s">
        <v>818</v>
      </c>
      <c r="E385" s="115" t="s">
        <v>180</v>
      </c>
      <c r="F385" s="76">
        <v>93960</v>
      </c>
      <c r="G385" s="75">
        <v>46440</v>
      </c>
      <c r="H385" s="76">
        <v>38700</v>
      </c>
      <c r="I385" s="75">
        <v>47833.2</v>
      </c>
    </row>
    <row r="386" spans="1:9" s="134" customFormat="1" ht="18">
      <c r="A386" s="197">
        <v>21020304</v>
      </c>
      <c r="B386" s="273" t="s">
        <v>662</v>
      </c>
      <c r="C386" s="198"/>
      <c r="D386" s="152" t="s">
        <v>818</v>
      </c>
      <c r="E386" s="115" t="s">
        <v>181</v>
      </c>
      <c r="F386" s="76">
        <v>359807</v>
      </c>
      <c r="G386" s="75">
        <v>200468</v>
      </c>
      <c r="H386" s="76">
        <v>167056.66666666666</v>
      </c>
      <c r="I386" s="75">
        <v>206482.04</v>
      </c>
    </row>
    <row r="387" spans="1:9" s="134" customFormat="1" ht="18">
      <c r="A387" s="197">
        <v>21020305</v>
      </c>
      <c r="B387" s="273" t="s">
        <v>662</v>
      </c>
      <c r="C387" s="198"/>
      <c r="D387" s="152" t="s">
        <v>818</v>
      </c>
      <c r="E387" s="115" t="s">
        <v>182</v>
      </c>
      <c r="F387" s="76">
        <v>611442</v>
      </c>
      <c r="G387" s="75">
        <v>784614</v>
      </c>
      <c r="H387" s="76">
        <v>653845</v>
      </c>
      <c r="I387" s="75">
        <v>808152.42</v>
      </c>
    </row>
    <row r="388" spans="1:9" s="134" customFormat="1" ht="18">
      <c r="A388" s="197">
        <v>21020306</v>
      </c>
      <c r="B388" s="273" t="s">
        <v>662</v>
      </c>
      <c r="C388" s="198"/>
      <c r="D388" s="152" t="s">
        <v>818</v>
      </c>
      <c r="E388" s="115" t="s">
        <v>183</v>
      </c>
      <c r="F388" s="76">
        <v>22680</v>
      </c>
      <c r="G388" s="75">
        <v>22688</v>
      </c>
      <c r="H388" s="76">
        <v>18906.666666666668</v>
      </c>
      <c r="I388" s="75">
        <v>23368.639999999999</v>
      </c>
    </row>
    <row r="389" spans="1:9" s="134" customFormat="1" ht="18">
      <c r="A389" s="197">
        <v>21020312</v>
      </c>
      <c r="B389" s="273" t="s">
        <v>662</v>
      </c>
      <c r="C389" s="198"/>
      <c r="D389" s="152" t="s">
        <v>818</v>
      </c>
      <c r="E389" s="115" t="s">
        <v>184</v>
      </c>
      <c r="F389" s="76"/>
      <c r="G389" s="75"/>
      <c r="H389" s="76">
        <v>0</v>
      </c>
      <c r="I389" s="75">
        <v>0</v>
      </c>
    </row>
    <row r="390" spans="1:9" s="134" customFormat="1" ht="18">
      <c r="A390" s="197">
        <v>21020314</v>
      </c>
      <c r="B390" s="273" t="s">
        <v>662</v>
      </c>
      <c r="C390" s="198"/>
      <c r="D390" s="152" t="s">
        <v>818</v>
      </c>
      <c r="E390" s="115" t="s">
        <v>186</v>
      </c>
      <c r="F390" s="76">
        <v>412866</v>
      </c>
      <c r="G390" s="75">
        <v>46122</v>
      </c>
      <c r="H390" s="76">
        <v>38435</v>
      </c>
      <c r="I390" s="75">
        <v>47505.66</v>
      </c>
    </row>
    <row r="391" spans="1:9" ht="18">
      <c r="A391" s="197">
        <v>21020315</v>
      </c>
      <c r="B391" s="273" t="s">
        <v>662</v>
      </c>
      <c r="C391" s="198"/>
      <c r="D391" s="152" t="s">
        <v>818</v>
      </c>
      <c r="E391" s="115" t="s">
        <v>187</v>
      </c>
      <c r="F391" s="76"/>
      <c r="G391" s="75">
        <v>320948</v>
      </c>
      <c r="H391" s="76">
        <v>267456.66666666669</v>
      </c>
      <c r="I391" s="75">
        <v>330576.44</v>
      </c>
    </row>
    <row r="392" spans="1:9" ht="18">
      <c r="A392" s="187">
        <v>21020400</v>
      </c>
      <c r="B392" s="273"/>
      <c r="C392" s="189"/>
      <c r="D392" s="152" t="s">
        <v>818</v>
      </c>
      <c r="E392" s="72" t="s">
        <v>194</v>
      </c>
      <c r="F392" s="76"/>
      <c r="G392" s="75"/>
      <c r="H392" s="76">
        <v>0</v>
      </c>
      <c r="I392" s="75">
        <v>0</v>
      </c>
    </row>
    <row r="393" spans="1:9" ht="18">
      <c r="A393" s="197">
        <v>21020401</v>
      </c>
      <c r="B393" s="273" t="s">
        <v>662</v>
      </c>
      <c r="C393" s="198"/>
      <c r="D393" s="152" t="s">
        <v>818</v>
      </c>
      <c r="E393" s="115" t="s">
        <v>178</v>
      </c>
      <c r="F393" s="76">
        <v>16251571</v>
      </c>
      <c r="G393" s="75">
        <v>3806890</v>
      </c>
      <c r="H393" s="76">
        <v>3172408.3333333335</v>
      </c>
      <c r="I393" s="75">
        <v>3921096.7</v>
      </c>
    </row>
    <row r="394" spans="1:9" ht="18">
      <c r="A394" s="197">
        <v>21020402</v>
      </c>
      <c r="B394" s="273" t="s">
        <v>662</v>
      </c>
      <c r="C394" s="198"/>
      <c r="D394" s="152" t="s">
        <v>818</v>
      </c>
      <c r="E394" s="115" t="s">
        <v>179</v>
      </c>
      <c r="F394" s="76">
        <v>1131615</v>
      </c>
      <c r="G394" s="75">
        <v>2241257</v>
      </c>
      <c r="H394" s="76">
        <v>1867714.1666666667</v>
      </c>
      <c r="I394" s="75">
        <v>2308494.71</v>
      </c>
    </row>
    <row r="395" spans="1:9" ht="18">
      <c r="A395" s="197">
        <v>21020403</v>
      </c>
      <c r="B395" s="273" t="s">
        <v>662</v>
      </c>
      <c r="C395" s="198"/>
      <c r="D395" s="152" t="s">
        <v>818</v>
      </c>
      <c r="E395" s="115" t="s">
        <v>180</v>
      </c>
      <c r="F395" s="76">
        <v>124740</v>
      </c>
      <c r="G395" s="75">
        <v>210600</v>
      </c>
      <c r="H395" s="76">
        <v>175500</v>
      </c>
      <c r="I395" s="75">
        <v>216918</v>
      </c>
    </row>
    <row r="396" spans="1:9" ht="18">
      <c r="A396" s="197">
        <v>21020404</v>
      </c>
      <c r="B396" s="273" t="s">
        <v>662</v>
      </c>
      <c r="C396" s="198"/>
      <c r="D396" s="152" t="s">
        <v>818</v>
      </c>
      <c r="E396" s="115" t="s">
        <v>181</v>
      </c>
      <c r="F396" s="76">
        <v>286902</v>
      </c>
      <c r="G396" s="75">
        <v>560630</v>
      </c>
      <c r="H396" s="76">
        <v>467191.66666666669</v>
      </c>
      <c r="I396" s="75">
        <v>577448.9</v>
      </c>
    </row>
    <row r="397" spans="1:9" ht="18">
      <c r="A397" s="197">
        <v>21020412</v>
      </c>
      <c r="B397" s="273" t="s">
        <v>662</v>
      </c>
      <c r="C397" s="198"/>
      <c r="D397" s="152" t="s">
        <v>818</v>
      </c>
      <c r="E397" s="115" t="s">
        <v>184</v>
      </c>
      <c r="F397" s="76"/>
      <c r="G397" s="75"/>
      <c r="H397" s="76">
        <v>0</v>
      </c>
      <c r="I397" s="75">
        <v>0</v>
      </c>
    </row>
    <row r="398" spans="1:9" ht="18">
      <c r="A398" s="197">
        <v>21020415</v>
      </c>
      <c r="B398" s="273" t="s">
        <v>662</v>
      </c>
      <c r="C398" s="198"/>
      <c r="D398" s="152" t="s">
        <v>818</v>
      </c>
      <c r="E398" s="115" t="s">
        <v>187</v>
      </c>
      <c r="F398" s="76">
        <v>1433457</v>
      </c>
      <c r="G398" s="75">
        <v>2270215</v>
      </c>
      <c r="H398" s="76">
        <v>1891845.8333333333</v>
      </c>
      <c r="I398" s="75">
        <v>2338321.4500000002</v>
      </c>
    </row>
    <row r="399" spans="1:9" ht="18">
      <c r="A399" s="187">
        <v>21020500</v>
      </c>
      <c r="B399" s="273"/>
      <c r="C399" s="189"/>
      <c r="D399" s="152" t="s">
        <v>818</v>
      </c>
      <c r="E399" s="72" t="s">
        <v>195</v>
      </c>
      <c r="F399" s="76"/>
      <c r="G399" s="75"/>
      <c r="H399" s="76">
        <v>0</v>
      </c>
      <c r="I399" s="75">
        <v>0</v>
      </c>
    </row>
    <row r="400" spans="1:9" ht="18">
      <c r="A400" s="197">
        <v>21020501</v>
      </c>
      <c r="B400" s="273" t="s">
        <v>662</v>
      </c>
      <c r="C400" s="198"/>
      <c r="D400" s="152" t="s">
        <v>818</v>
      </c>
      <c r="E400" s="115" t="s">
        <v>178</v>
      </c>
      <c r="F400" s="76">
        <v>834426</v>
      </c>
      <c r="G400" s="75">
        <v>1298706</v>
      </c>
      <c r="H400" s="76">
        <v>1082255</v>
      </c>
      <c r="I400" s="75">
        <v>1337667.18</v>
      </c>
    </row>
    <row r="401" spans="1:9" ht="18">
      <c r="A401" s="294">
        <v>21020502</v>
      </c>
      <c r="B401" s="273" t="s">
        <v>662</v>
      </c>
      <c r="C401" s="204"/>
      <c r="D401" s="152" t="s">
        <v>818</v>
      </c>
      <c r="E401" s="115" t="s">
        <v>179</v>
      </c>
      <c r="F401" s="76">
        <v>153900</v>
      </c>
      <c r="G401" s="75">
        <v>264600</v>
      </c>
      <c r="H401" s="76">
        <v>220500</v>
      </c>
      <c r="I401" s="75">
        <v>272538</v>
      </c>
    </row>
    <row r="402" spans="1:9" ht="18">
      <c r="A402" s="294">
        <v>21020503</v>
      </c>
      <c r="B402" s="273" t="s">
        <v>662</v>
      </c>
      <c r="C402" s="204"/>
      <c r="D402" s="152" t="s">
        <v>818</v>
      </c>
      <c r="E402" s="115" t="s">
        <v>180</v>
      </c>
      <c r="F402" s="76">
        <v>185720</v>
      </c>
      <c r="G402" s="75">
        <v>374423</v>
      </c>
      <c r="H402" s="76">
        <v>312019.16666666669</v>
      </c>
      <c r="I402" s="75">
        <v>385655.69</v>
      </c>
    </row>
    <row r="403" spans="1:9" ht="18">
      <c r="A403" s="294">
        <v>21020504</v>
      </c>
      <c r="B403" s="273" t="s">
        <v>662</v>
      </c>
      <c r="C403" s="204"/>
      <c r="D403" s="152" t="s">
        <v>818</v>
      </c>
      <c r="E403" s="115" t="s">
        <v>181</v>
      </c>
      <c r="F403" s="76">
        <v>185720</v>
      </c>
      <c r="G403" s="75">
        <v>374423</v>
      </c>
      <c r="H403" s="76">
        <v>312019.16666666669</v>
      </c>
      <c r="I403" s="75">
        <v>385655.69</v>
      </c>
    </row>
    <row r="404" spans="1:9" ht="18">
      <c r="A404" s="294">
        <v>21020512</v>
      </c>
      <c r="B404" s="273" t="s">
        <v>662</v>
      </c>
      <c r="C404" s="204"/>
      <c r="D404" s="152" t="s">
        <v>818</v>
      </c>
      <c r="E404" s="115" t="s">
        <v>184</v>
      </c>
      <c r="F404" s="76"/>
      <c r="G404" s="75"/>
      <c r="H404" s="76">
        <v>0</v>
      </c>
      <c r="I404" s="75">
        <v>0</v>
      </c>
    </row>
    <row r="405" spans="1:9" ht="18">
      <c r="A405" s="294">
        <v>21020515</v>
      </c>
      <c r="B405" s="273" t="s">
        <v>662</v>
      </c>
      <c r="C405" s="204"/>
      <c r="D405" s="152" t="s">
        <v>818</v>
      </c>
      <c r="E405" s="115" t="s">
        <v>187</v>
      </c>
      <c r="F405" s="76">
        <v>2059851</v>
      </c>
      <c r="G405" s="75">
        <v>4006756</v>
      </c>
      <c r="H405" s="76">
        <v>3338963.3333333335</v>
      </c>
      <c r="I405" s="75">
        <v>4126958.68</v>
      </c>
    </row>
    <row r="406" spans="1:9" ht="18">
      <c r="A406" s="200">
        <v>21020600</v>
      </c>
      <c r="B406" s="273"/>
      <c r="C406" s="202"/>
      <c r="D406" s="152" t="s">
        <v>818</v>
      </c>
      <c r="E406" s="72" t="s">
        <v>196</v>
      </c>
      <c r="F406" s="76"/>
      <c r="G406" s="75"/>
      <c r="H406" s="76">
        <v>0</v>
      </c>
      <c r="I406" s="75">
        <v>0</v>
      </c>
    </row>
    <row r="407" spans="1:9" ht="18">
      <c r="A407" s="294">
        <v>21020604</v>
      </c>
      <c r="B407" s="273" t="s">
        <v>662</v>
      </c>
      <c r="C407" s="204"/>
      <c r="D407" s="152" t="s">
        <v>818</v>
      </c>
      <c r="E407" s="80" t="s">
        <v>198</v>
      </c>
      <c r="F407" s="76"/>
      <c r="G407" s="75">
        <v>5000000</v>
      </c>
      <c r="H407" s="76">
        <v>4166666.6666666665</v>
      </c>
      <c r="I407" s="75">
        <v>5150000</v>
      </c>
    </row>
    <row r="408" spans="1:9" ht="18">
      <c r="A408" s="294">
        <v>21020605</v>
      </c>
      <c r="B408" s="273" t="s">
        <v>662</v>
      </c>
      <c r="C408" s="204"/>
      <c r="D408" s="152" t="s">
        <v>818</v>
      </c>
      <c r="E408" s="80" t="s">
        <v>199</v>
      </c>
      <c r="F408" s="76"/>
      <c r="G408" s="75">
        <v>4525000</v>
      </c>
      <c r="H408" s="76">
        <v>3770833.3333333335</v>
      </c>
      <c r="I408" s="75">
        <v>4660750</v>
      </c>
    </row>
    <row r="409" spans="1:9" ht="18">
      <c r="A409" s="209">
        <v>22000000</v>
      </c>
      <c r="B409" s="273"/>
      <c r="C409" s="211"/>
      <c r="D409" s="152" t="s">
        <v>818</v>
      </c>
      <c r="E409" s="127" t="s">
        <v>202</v>
      </c>
      <c r="F409" s="76"/>
      <c r="G409" s="75"/>
      <c r="H409" s="76">
        <v>0</v>
      </c>
      <c r="I409" s="75">
        <v>0</v>
      </c>
    </row>
    <row r="410" spans="1:9" ht="18">
      <c r="A410" s="209">
        <v>22010000</v>
      </c>
      <c r="B410" s="273"/>
      <c r="C410" s="211"/>
      <c r="D410" s="152" t="s">
        <v>818</v>
      </c>
      <c r="E410" s="127" t="s">
        <v>203</v>
      </c>
      <c r="F410" s="76"/>
      <c r="G410" s="75"/>
      <c r="H410" s="76">
        <v>0</v>
      </c>
      <c r="I410" s="75">
        <v>0</v>
      </c>
    </row>
    <row r="411" spans="1:9" ht="18">
      <c r="A411" s="209">
        <v>22010100</v>
      </c>
      <c r="B411" s="273"/>
      <c r="C411" s="211"/>
      <c r="D411" s="152" t="s">
        <v>818</v>
      </c>
      <c r="E411" s="127" t="s">
        <v>203</v>
      </c>
      <c r="F411" s="76"/>
      <c r="G411" s="75"/>
      <c r="H411" s="76">
        <v>0</v>
      </c>
      <c r="I411" s="75">
        <v>0</v>
      </c>
    </row>
    <row r="412" spans="1:9" ht="18">
      <c r="A412" s="154">
        <v>22010103</v>
      </c>
      <c r="B412" s="273" t="s">
        <v>662</v>
      </c>
      <c r="C412" s="155"/>
      <c r="D412" s="152" t="s">
        <v>818</v>
      </c>
      <c r="E412" s="207" t="s">
        <v>700</v>
      </c>
      <c r="F412" s="76"/>
      <c r="G412" s="75">
        <v>1000000</v>
      </c>
      <c r="H412" s="76">
        <v>833333.33333333337</v>
      </c>
      <c r="I412" s="75">
        <v>1030000</v>
      </c>
    </row>
    <row r="413" spans="1:9" ht="18">
      <c r="A413" s="209">
        <v>22020000</v>
      </c>
      <c r="B413" s="273"/>
      <c r="C413" s="211"/>
      <c r="D413" s="210"/>
      <c r="E413" s="127" t="s">
        <v>204</v>
      </c>
      <c r="F413" s="76"/>
      <c r="G413" s="75"/>
    </row>
    <row r="414" spans="1:9" ht="18">
      <c r="A414" s="209">
        <v>22020100</v>
      </c>
      <c r="B414" s="273"/>
      <c r="C414" s="211"/>
      <c r="D414" s="210"/>
      <c r="E414" s="127" t="s">
        <v>205</v>
      </c>
      <c r="F414" s="76"/>
      <c r="G414" s="75"/>
    </row>
    <row r="415" spans="1:9" ht="18">
      <c r="A415" s="252">
        <v>22020101</v>
      </c>
      <c r="B415" s="273" t="s">
        <v>662</v>
      </c>
      <c r="C415" s="283"/>
      <c r="D415" s="152" t="s">
        <v>818</v>
      </c>
      <c r="E415" s="253" t="s">
        <v>206</v>
      </c>
      <c r="F415" s="76"/>
      <c r="G415" s="75">
        <v>2000000</v>
      </c>
      <c r="H415" s="76">
        <v>120000</v>
      </c>
      <c r="I415" s="75">
        <v>3000000</v>
      </c>
    </row>
    <row r="416" spans="1:9" ht="18">
      <c r="A416" s="252">
        <v>22020102</v>
      </c>
      <c r="B416" s="273" t="s">
        <v>662</v>
      </c>
      <c r="C416" s="283"/>
      <c r="D416" s="152" t="s">
        <v>818</v>
      </c>
      <c r="E416" s="253" t="s">
        <v>207</v>
      </c>
      <c r="F416" s="76"/>
      <c r="G416" s="75"/>
    </row>
    <row r="417" spans="1:9" ht="18">
      <c r="A417" s="252">
        <v>22020103</v>
      </c>
      <c r="B417" s="273" t="s">
        <v>662</v>
      </c>
      <c r="C417" s="283"/>
      <c r="D417" s="152" t="s">
        <v>818</v>
      </c>
      <c r="E417" s="253" t="s">
        <v>208</v>
      </c>
      <c r="F417" s="76"/>
      <c r="G417" s="75"/>
    </row>
    <row r="418" spans="1:9" ht="18">
      <c r="A418" s="252">
        <v>22020104</v>
      </c>
      <c r="B418" s="273" t="s">
        <v>662</v>
      </c>
      <c r="C418" s="283"/>
      <c r="D418" s="152" t="s">
        <v>818</v>
      </c>
      <c r="E418" s="253" t="s">
        <v>209</v>
      </c>
      <c r="F418" s="76"/>
      <c r="G418" s="75"/>
    </row>
    <row r="419" spans="1:9" ht="18">
      <c r="A419" s="209">
        <v>22020300</v>
      </c>
      <c r="B419" s="273"/>
      <c r="C419" s="211"/>
      <c r="D419" s="152" t="s">
        <v>818</v>
      </c>
      <c r="E419" s="127" t="s">
        <v>213</v>
      </c>
      <c r="F419" s="76"/>
      <c r="G419" s="75"/>
    </row>
    <row r="420" spans="1:9" ht="18">
      <c r="A420" s="154">
        <v>22020303</v>
      </c>
      <c r="B420" s="273" t="s">
        <v>662</v>
      </c>
      <c r="C420" s="155"/>
      <c r="D420" s="152" t="s">
        <v>818</v>
      </c>
      <c r="E420" s="207" t="s">
        <v>215</v>
      </c>
      <c r="F420" s="76"/>
      <c r="G420" s="75"/>
    </row>
    <row r="421" spans="1:9" ht="18">
      <c r="A421" s="154">
        <v>22020309</v>
      </c>
      <c r="B421" s="273" t="s">
        <v>662</v>
      </c>
      <c r="C421" s="155"/>
      <c r="D421" s="152" t="s">
        <v>818</v>
      </c>
      <c r="E421" s="207" t="s">
        <v>219</v>
      </c>
      <c r="F421" s="76"/>
      <c r="G421" s="75">
        <v>500000</v>
      </c>
      <c r="H421" s="76">
        <v>4230000</v>
      </c>
      <c r="I421" s="75">
        <v>5000000</v>
      </c>
    </row>
    <row r="422" spans="1:9" ht="18">
      <c r="A422" s="154">
        <v>22020313</v>
      </c>
      <c r="B422" s="273" t="s">
        <v>662</v>
      </c>
      <c r="C422" s="155"/>
      <c r="D422" s="152" t="s">
        <v>818</v>
      </c>
      <c r="E422" s="207" t="s">
        <v>222</v>
      </c>
      <c r="F422" s="76"/>
      <c r="G422" s="75"/>
    </row>
    <row r="423" spans="1:9" ht="18">
      <c r="A423" s="209">
        <v>22020500</v>
      </c>
      <c r="B423" s="273"/>
      <c r="C423" s="211"/>
      <c r="D423" s="152" t="s">
        <v>818</v>
      </c>
      <c r="E423" s="127" t="s">
        <v>230</v>
      </c>
      <c r="F423" s="76"/>
      <c r="G423" s="75"/>
    </row>
    <row r="424" spans="1:9" ht="18">
      <c r="A424" s="154">
        <v>22020501</v>
      </c>
      <c r="B424" s="273" t="s">
        <v>662</v>
      </c>
      <c r="C424" s="155"/>
      <c r="D424" s="152" t="s">
        <v>818</v>
      </c>
      <c r="E424" s="207" t="s">
        <v>231</v>
      </c>
      <c r="F424" s="76"/>
      <c r="G424" s="75">
        <v>5000000</v>
      </c>
      <c r="H424" s="76">
        <v>1250000</v>
      </c>
      <c r="I424" s="75">
        <v>5000000</v>
      </c>
    </row>
    <row r="425" spans="1:9" ht="18">
      <c r="A425" s="154">
        <v>22020502</v>
      </c>
      <c r="B425" s="273" t="s">
        <v>662</v>
      </c>
      <c r="C425" s="286"/>
      <c r="D425" s="152" t="s">
        <v>818</v>
      </c>
      <c r="E425" s="287" t="s">
        <v>698</v>
      </c>
      <c r="F425" s="76"/>
      <c r="G425" s="75">
        <v>1000000</v>
      </c>
      <c r="H425" s="76">
        <v>230000</v>
      </c>
      <c r="I425" s="75">
        <v>1000000</v>
      </c>
    </row>
    <row r="426" spans="1:9" ht="18">
      <c r="A426" s="154">
        <v>22020503</v>
      </c>
      <c r="B426" s="273" t="s">
        <v>662</v>
      </c>
      <c r="C426" s="155"/>
      <c r="D426" s="152" t="s">
        <v>818</v>
      </c>
      <c r="E426" s="207" t="s">
        <v>454</v>
      </c>
      <c r="F426" s="76"/>
      <c r="G426" s="75">
        <v>30000000</v>
      </c>
      <c r="H426" s="76">
        <v>23600000</v>
      </c>
      <c r="I426" s="75">
        <v>75000000</v>
      </c>
    </row>
    <row r="427" spans="1:9" s="171" customFormat="1" ht="21" customHeight="1">
      <c r="A427" s="209">
        <v>22020700</v>
      </c>
      <c r="B427" s="295"/>
      <c r="C427" s="211"/>
      <c r="D427" s="152" t="s">
        <v>818</v>
      </c>
      <c r="E427" s="127" t="s">
        <v>236</v>
      </c>
      <c r="F427" s="276"/>
      <c r="G427" s="275"/>
      <c r="H427" s="276"/>
      <c r="I427" s="275"/>
    </row>
    <row r="428" spans="1:9" ht="18">
      <c r="A428" s="154">
        <v>22020711</v>
      </c>
      <c r="B428" s="273" t="s">
        <v>662</v>
      </c>
      <c r="C428" s="155"/>
      <c r="D428" s="152" t="s">
        <v>818</v>
      </c>
      <c r="E428" s="235" t="s">
        <v>531</v>
      </c>
      <c r="F428" s="76"/>
      <c r="G428" s="75"/>
    </row>
    <row r="429" spans="1:9" ht="36">
      <c r="A429" s="209">
        <v>22021000</v>
      </c>
      <c r="B429" s="210"/>
      <c r="C429" s="211"/>
      <c r="D429" s="152" t="s">
        <v>818</v>
      </c>
      <c r="E429" s="127" t="s">
        <v>249</v>
      </c>
      <c r="F429" s="76"/>
      <c r="G429" s="75"/>
    </row>
    <row r="430" spans="1:9" ht="18">
      <c r="A430" s="154">
        <v>22021001</v>
      </c>
      <c r="B430" s="273" t="s">
        <v>662</v>
      </c>
      <c r="C430" s="155"/>
      <c r="D430" s="152" t="s">
        <v>818</v>
      </c>
      <c r="E430" s="115" t="s">
        <v>250</v>
      </c>
      <c r="F430" s="76">
        <v>68181</v>
      </c>
      <c r="G430" s="75">
        <v>10000000</v>
      </c>
      <c r="H430" s="76">
        <v>4321000</v>
      </c>
      <c r="I430" s="75">
        <v>10000000</v>
      </c>
    </row>
    <row r="431" spans="1:9" ht="36">
      <c r="A431" s="154">
        <v>22021003</v>
      </c>
      <c r="B431" s="273" t="s">
        <v>662</v>
      </c>
      <c r="C431" s="155"/>
      <c r="D431" s="152" t="s">
        <v>818</v>
      </c>
      <c r="E431" s="115" t="s">
        <v>252</v>
      </c>
      <c r="F431" s="76"/>
      <c r="G431" s="75">
        <v>5000000</v>
      </c>
      <c r="H431" s="76">
        <v>2300000</v>
      </c>
      <c r="I431" s="75">
        <v>5000000</v>
      </c>
    </row>
    <row r="432" spans="1:9" ht="36">
      <c r="A432" s="154">
        <v>220211013</v>
      </c>
      <c r="B432" s="273" t="s">
        <v>662</v>
      </c>
      <c r="C432" s="155"/>
      <c r="D432" s="152" t="s">
        <v>818</v>
      </c>
      <c r="E432" s="115" t="s">
        <v>733</v>
      </c>
      <c r="F432" s="76"/>
      <c r="G432" s="75">
        <v>2000000</v>
      </c>
      <c r="H432" s="76">
        <v>1450000</v>
      </c>
      <c r="I432" s="75">
        <v>2000000</v>
      </c>
    </row>
    <row r="433" spans="1:9" ht="18">
      <c r="A433" s="154">
        <v>22021016</v>
      </c>
      <c r="B433" s="273" t="s">
        <v>662</v>
      </c>
      <c r="C433" s="155"/>
      <c r="D433" s="152" t="s">
        <v>818</v>
      </c>
      <c r="E433" s="115" t="s">
        <v>261</v>
      </c>
      <c r="F433" s="76"/>
      <c r="G433" s="75">
        <v>1000000</v>
      </c>
      <c r="H433" s="76">
        <v>548000</v>
      </c>
      <c r="I433" s="75">
        <v>1000000</v>
      </c>
    </row>
    <row r="434" spans="1:9" ht="18">
      <c r="A434" s="154">
        <v>22021017</v>
      </c>
      <c r="B434" s="273" t="s">
        <v>662</v>
      </c>
      <c r="C434" s="155"/>
      <c r="D434" s="152" t="s">
        <v>818</v>
      </c>
      <c r="E434" s="115" t="s">
        <v>222</v>
      </c>
      <c r="F434" s="76">
        <v>1690000</v>
      </c>
      <c r="G434" s="75">
        <v>12000000</v>
      </c>
      <c r="H434" s="76">
        <v>4650000</v>
      </c>
      <c r="I434" s="75">
        <v>12000000</v>
      </c>
    </row>
    <row r="435" spans="1:9" ht="18">
      <c r="A435" s="209"/>
      <c r="B435" s="210"/>
      <c r="C435" s="211"/>
      <c r="D435" s="210"/>
      <c r="E435" s="133" t="s">
        <v>164</v>
      </c>
      <c r="F435" s="174">
        <f>SUM(F377:F412)</f>
        <v>39454519</v>
      </c>
      <c r="G435" s="174">
        <f t="shared" ref="G435:I435" si="56">SUM(G377:G412)</f>
        <v>51242952</v>
      </c>
      <c r="H435" s="174">
        <f t="shared" si="56"/>
        <v>42702460.000000007</v>
      </c>
      <c r="I435" s="174">
        <f t="shared" si="56"/>
        <v>112412316.88000001</v>
      </c>
    </row>
    <row r="436" spans="1:9" ht="18.75" thickBot="1">
      <c r="A436" s="167"/>
      <c r="B436" s="168"/>
      <c r="C436" s="169"/>
      <c r="D436" s="168"/>
      <c r="E436" s="170" t="s">
        <v>204</v>
      </c>
      <c r="F436" s="174">
        <f>SUM(F415:F434)</f>
        <v>1758181</v>
      </c>
      <c r="G436" s="174">
        <f t="shared" ref="G436:I436" si="57">SUM(G415:G434)</f>
        <v>68500000</v>
      </c>
      <c r="H436" s="174">
        <f t="shared" si="57"/>
        <v>42699000</v>
      </c>
      <c r="I436" s="174">
        <f t="shared" si="57"/>
        <v>119000000</v>
      </c>
    </row>
    <row r="437" spans="1:9" ht="18.75" thickBot="1">
      <c r="A437" s="159"/>
      <c r="B437" s="160"/>
      <c r="C437" s="161"/>
      <c r="D437" s="160"/>
      <c r="E437" s="162" t="s">
        <v>300</v>
      </c>
      <c r="F437" s="174">
        <f>F435+F436</f>
        <v>41212700</v>
      </c>
      <c r="G437" s="174">
        <f t="shared" ref="G437:I437" si="58">G435+G436</f>
        <v>119742952</v>
      </c>
      <c r="H437" s="174">
        <f t="shared" si="58"/>
        <v>85401460</v>
      </c>
      <c r="I437" s="174">
        <f t="shared" si="58"/>
        <v>231412316.88</v>
      </c>
    </row>
    <row r="438" spans="1:9" ht="37.5">
      <c r="A438" s="694" t="s">
        <v>819</v>
      </c>
      <c r="B438" s="695"/>
      <c r="C438" s="695"/>
      <c r="D438" s="695"/>
      <c r="E438" s="695"/>
      <c r="F438" s="695"/>
      <c r="G438" s="695"/>
      <c r="H438" s="695"/>
      <c r="I438" s="696"/>
    </row>
    <row r="439" spans="1:9" ht="23.25">
      <c r="A439" s="697" t="s">
        <v>492</v>
      </c>
      <c r="B439" s="698"/>
      <c r="C439" s="698"/>
      <c r="D439" s="698"/>
      <c r="E439" s="698"/>
      <c r="F439" s="698"/>
      <c r="G439" s="698"/>
      <c r="H439" s="698"/>
      <c r="I439" s="699"/>
    </row>
    <row r="440" spans="1:9" ht="22.5">
      <c r="A440" s="689" t="s">
        <v>1046</v>
      </c>
      <c r="B440" s="690"/>
      <c r="C440" s="690"/>
      <c r="D440" s="690"/>
      <c r="E440" s="690"/>
      <c r="F440" s="690"/>
      <c r="G440" s="690"/>
      <c r="H440" s="690"/>
      <c r="I440" s="700"/>
    </row>
    <row r="441" spans="1:9" ht="27" customHeight="1" thickBot="1">
      <c r="A441" s="701" t="s">
        <v>336</v>
      </c>
      <c r="B441" s="702"/>
      <c r="C441" s="702"/>
      <c r="D441" s="702"/>
      <c r="E441" s="702"/>
      <c r="F441" s="702"/>
      <c r="G441" s="702"/>
      <c r="H441" s="702"/>
      <c r="I441" s="703"/>
    </row>
    <row r="442" spans="1:9" ht="18.75" thickBot="1">
      <c r="A442" s="704"/>
      <c r="B442" s="705"/>
      <c r="C442" s="705"/>
      <c r="D442" s="705"/>
      <c r="E442" s="705"/>
      <c r="F442" s="705"/>
      <c r="G442" s="705"/>
      <c r="H442" s="705"/>
      <c r="I442" s="706"/>
    </row>
    <row r="443" spans="1:9" s="171" customFormat="1" ht="36.75" thickBot="1">
      <c r="A443" s="143" t="s">
        <v>471</v>
      </c>
      <c r="B443" s="68" t="s">
        <v>464</v>
      </c>
      <c r="C443" s="144" t="s">
        <v>460</v>
      </c>
      <c r="D443" s="68" t="s">
        <v>463</v>
      </c>
      <c r="E443" s="145" t="s">
        <v>1</v>
      </c>
      <c r="F443" s="68" t="s">
        <v>1003</v>
      </c>
      <c r="G443" s="146" t="s">
        <v>1002</v>
      </c>
      <c r="H443" s="147" t="s">
        <v>1001</v>
      </c>
      <c r="I443" s="148" t="s">
        <v>1048</v>
      </c>
    </row>
    <row r="444" spans="1:9" ht="27.95" customHeight="1">
      <c r="A444" s="149">
        <v>22000100101</v>
      </c>
      <c r="B444" s="273" t="s">
        <v>662</v>
      </c>
      <c r="C444" s="172"/>
      <c r="D444" s="152" t="s">
        <v>818</v>
      </c>
      <c r="E444" s="153" t="s">
        <v>2</v>
      </c>
      <c r="F444" s="502">
        <f>F512</f>
        <v>965.92499999999995</v>
      </c>
      <c r="G444" s="502">
        <f t="shared" ref="G444:I444" si="59">G512</f>
        <v>20011813</v>
      </c>
      <c r="H444" s="502">
        <f t="shared" si="59"/>
        <v>13847177.499999998</v>
      </c>
      <c r="I444" s="502">
        <f t="shared" si="59"/>
        <v>26444731.030000001</v>
      </c>
    </row>
    <row r="445" spans="1:9" ht="27.95" customHeight="1">
      <c r="A445" s="154">
        <v>22000100102</v>
      </c>
      <c r="B445" s="273" t="s">
        <v>662</v>
      </c>
      <c r="C445" s="155"/>
      <c r="D445" s="152" t="s">
        <v>818</v>
      </c>
      <c r="E445" s="115" t="s">
        <v>370</v>
      </c>
      <c r="F445" s="502">
        <f>F570</f>
        <v>8863636</v>
      </c>
      <c r="G445" s="502">
        <f t="shared" ref="G445:I445" si="60">G570</f>
        <v>2340894</v>
      </c>
      <c r="H445" s="502">
        <f t="shared" si="60"/>
        <v>128860163.33333334</v>
      </c>
      <c r="I445" s="502">
        <f t="shared" si="60"/>
        <v>348274475.54000002</v>
      </c>
    </row>
    <row r="446" spans="1:9" ht="27.95" customHeight="1">
      <c r="A446" s="154">
        <v>22000100103</v>
      </c>
      <c r="B446" s="273" t="s">
        <v>662</v>
      </c>
      <c r="C446" s="155"/>
      <c r="D446" s="152" t="s">
        <v>818</v>
      </c>
      <c r="E446" s="115" t="s">
        <v>371</v>
      </c>
      <c r="F446" s="502">
        <f>F621</f>
        <v>0</v>
      </c>
      <c r="G446" s="502">
        <f t="shared" ref="G446:I446" si="61">G621</f>
        <v>0</v>
      </c>
      <c r="H446" s="502">
        <f t="shared" si="61"/>
        <v>9261413.333333334</v>
      </c>
      <c r="I446" s="502">
        <f t="shared" si="61"/>
        <v>18265866.879999999</v>
      </c>
    </row>
    <row r="447" spans="1:9" ht="27.95" customHeight="1">
      <c r="A447" s="154"/>
      <c r="B447" s="152"/>
      <c r="C447" s="155"/>
      <c r="D447" s="152"/>
      <c r="E447" s="133"/>
      <c r="F447" s="76"/>
      <c r="G447" s="75"/>
    </row>
    <row r="448" spans="1:9" ht="27.95" customHeight="1">
      <c r="A448" s="154"/>
      <c r="B448" s="152"/>
      <c r="C448" s="155"/>
      <c r="D448" s="152"/>
      <c r="E448" s="133"/>
      <c r="F448" s="76"/>
      <c r="G448" s="75"/>
    </row>
    <row r="449" spans="1:9" ht="27.95" customHeight="1">
      <c r="A449" s="154"/>
      <c r="B449" s="152"/>
      <c r="C449" s="155"/>
      <c r="D449" s="152"/>
      <c r="E449" s="133"/>
      <c r="F449" s="76"/>
      <c r="G449" s="75"/>
    </row>
    <row r="450" spans="1:9" ht="27.95" customHeight="1">
      <c r="A450" s="154"/>
      <c r="B450" s="152"/>
      <c r="C450" s="155"/>
      <c r="D450" s="152"/>
      <c r="E450" s="133"/>
      <c r="F450" s="76"/>
      <c r="G450" s="75"/>
    </row>
    <row r="451" spans="1:9" ht="27.95" customHeight="1">
      <c r="A451" s="154"/>
      <c r="B451" s="152"/>
      <c r="C451" s="155"/>
      <c r="D451" s="152"/>
      <c r="E451" s="133"/>
      <c r="F451" s="76"/>
      <c r="G451" s="75"/>
    </row>
    <row r="452" spans="1:9" ht="27.95" customHeight="1">
      <c r="A452" s="154"/>
      <c r="B452" s="152"/>
      <c r="C452" s="155"/>
      <c r="D452" s="152"/>
      <c r="E452" s="133"/>
      <c r="F452" s="76"/>
      <c r="G452" s="75"/>
    </row>
    <row r="453" spans="1:9" ht="27.95" customHeight="1">
      <c r="A453" s="154"/>
      <c r="B453" s="152"/>
      <c r="C453" s="155"/>
      <c r="D453" s="152"/>
      <c r="E453" s="133"/>
      <c r="F453" s="76"/>
      <c r="G453" s="75"/>
    </row>
    <row r="454" spans="1:9" ht="27.95" customHeight="1">
      <c r="A454" s="154"/>
      <c r="B454" s="152"/>
      <c r="C454" s="155"/>
      <c r="D454" s="152"/>
      <c r="E454" s="133"/>
      <c r="F454" s="76"/>
      <c r="G454" s="75"/>
    </row>
    <row r="455" spans="1:9" ht="27.95" customHeight="1">
      <c r="A455" s="154"/>
      <c r="B455" s="152"/>
      <c r="C455" s="155"/>
      <c r="D455" s="152"/>
      <c r="E455" s="133"/>
      <c r="F455" s="76"/>
      <c r="G455" s="75"/>
    </row>
    <row r="456" spans="1:9" ht="27.95" customHeight="1" thickBot="1">
      <c r="A456" s="154"/>
      <c r="B456" s="152"/>
      <c r="C456" s="155"/>
      <c r="D456" s="152"/>
      <c r="E456" s="133"/>
      <c r="F456" s="76"/>
      <c r="G456" s="75"/>
    </row>
    <row r="457" spans="1:9" ht="27.95" customHeight="1" thickBot="1">
      <c r="A457" s="159"/>
      <c r="B457" s="244"/>
      <c r="C457" s="245"/>
      <c r="D457" s="244"/>
      <c r="E457" s="162" t="s">
        <v>300</v>
      </c>
      <c r="F457" s="503">
        <f>SUM(F444:F446)</f>
        <v>8864601.9250000007</v>
      </c>
      <c r="G457" s="503">
        <f t="shared" ref="G457:I457" si="62">SUM(G444:G446)</f>
        <v>22352707</v>
      </c>
      <c r="H457" s="503">
        <f t="shared" si="62"/>
        <v>151968754.16666669</v>
      </c>
      <c r="I457" s="503">
        <f t="shared" si="62"/>
        <v>392985073.45000005</v>
      </c>
    </row>
    <row r="458" spans="1:9" ht="27.95" customHeight="1" thickBot="1">
      <c r="A458" s="711" t="s">
        <v>514</v>
      </c>
      <c r="B458" s="712"/>
      <c r="C458" s="712"/>
      <c r="D458" s="712"/>
      <c r="E458" s="712"/>
      <c r="F458" s="712"/>
      <c r="G458" s="712"/>
      <c r="H458" s="713"/>
      <c r="I458" s="714"/>
    </row>
    <row r="459" spans="1:9" ht="18">
      <c r="A459" s="163"/>
      <c r="B459" s="164"/>
      <c r="C459" s="165"/>
      <c r="D459" s="164"/>
      <c r="E459" s="132" t="s">
        <v>164</v>
      </c>
      <c r="F459" s="504">
        <f>F511+F569+F620</f>
        <v>0</v>
      </c>
      <c r="G459" s="504">
        <f t="shared" ref="G459:I459" si="63">G511+G569+G620</f>
        <v>8800000</v>
      </c>
      <c r="H459" s="504">
        <f t="shared" si="63"/>
        <v>14939000</v>
      </c>
      <c r="I459" s="504">
        <f t="shared" si="63"/>
        <v>44100000</v>
      </c>
    </row>
    <row r="460" spans="1:9" ht="27.95" customHeight="1" thickBot="1">
      <c r="A460" s="167"/>
      <c r="B460" s="168"/>
      <c r="C460" s="169"/>
      <c r="D460" s="168"/>
      <c r="E460" s="170" t="s">
        <v>204</v>
      </c>
      <c r="F460" s="504">
        <f>F510+F568+F619</f>
        <v>8864601.9250000007</v>
      </c>
      <c r="G460" s="504">
        <f t="shared" ref="G460:I460" si="64">G510+G568+G619</f>
        <v>13552707</v>
      </c>
      <c r="H460" s="504">
        <f t="shared" si="64"/>
        <v>137029754.16666669</v>
      </c>
      <c r="I460" s="504">
        <f t="shared" si="64"/>
        <v>348885073.45000005</v>
      </c>
    </row>
    <row r="461" spans="1:9" ht="27.95" customHeight="1" thickBot="1">
      <c r="A461" s="159"/>
      <c r="B461" s="244"/>
      <c r="C461" s="245"/>
      <c r="D461" s="244"/>
      <c r="E461" s="162" t="s">
        <v>300</v>
      </c>
      <c r="F461" s="504">
        <f>F459+F460</f>
        <v>8864601.9250000007</v>
      </c>
      <c r="G461" s="504">
        <f t="shared" ref="G461:I461" si="65">G459+G460</f>
        <v>22352707</v>
      </c>
      <c r="H461" s="504">
        <f t="shared" si="65"/>
        <v>151968754.16666669</v>
      </c>
      <c r="I461" s="504">
        <f t="shared" si="65"/>
        <v>392985073.45000005</v>
      </c>
    </row>
    <row r="462" spans="1:9" ht="37.5">
      <c r="A462" s="694" t="s">
        <v>819</v>
      </c>
      <c r="B462" s="695"/>
      <c r="C462" s="695"/>
      <c r="D462" s="695"/>
      <c r="E462" s="695"/>
      <c r="F462" s="695"/>
      <c r="G462" s="695"/>
      <c r="H462" s="695"/>
      <c r="I462" s="696"/>
    </row>
    <row r="463" spans="1:9" ht="23.25">
      <c r="A463" s="697" t="s">
        <v>492</v>
      </c>
      <c r="B463" s="698"/>
      <c r="C463" s="698"/>
      <c r="D463" s="698"/>
      <c r="E463" s="698"/>
      <c r="F463" s="698"/>
      <c r="G463" s="698"/>
      <c r="H463" s="698"/>
      <c r="I463" s="699"/>
    </row>
    <row r="464" spans="1:9" ht="22.5">
      <c r="A464" s="689" t="s">
        <v>1046</v>
      </c>
      <c r="B464" s="690"/>
      <c r="C464" s="690"/>
      <c r="D464" s="690"/>
      <c r="E464" s="690"/>
      <c r="F464" s="690"/>
      <c r="G464" s="690"/>
      <c r="H464" s="690"/>
      <c r="I464" s="700"/>
    </row>
    <row r="465" spans="1:9" ht="28.5" customHeight="1" thickBot="1">
      <c r="A465" s="701" t="s">
        <v>281</v>
      </c>
      <c r="B465" s="702"/>
      <c r="C465" s="702"/>
      <c r="D465" s="702"/>
      <c r="E465" s="702"/>
      <c r="F465" s="702"/>
      <c r="G465" s="702"/>
      <c r="H465" s="702"/>
      <c r="I465" s="703"/>
    </row>
    <row r="466" spans="1:9" s="134" customFormat="1" ht="18.75" thickBot="1">
      <c r="A466" s="718" t="s">
        <v>394</v>
      </c>
      <c r="B466" s="719"/>
      <c r="C466" s="719"/>
      <c r="D466" s="719"/>
      <c r="E466" s="719"/>
      <c r="F466" s="719"/>
      <c r="G466" s="719"/>
      <c r="H466" s="719"/>
      <c r="I466" s="720"/>
    </row>
    <row r="467" spans="1:9" s="171" customFormat="1" ht="36.75" thickBot="1">
      <c r="A467" s="143" t="s">
        <v>471</v>
      </c>
      <c r="B467" s="68" t="s">
        <v>464</v>
      </c>
      <c r="C467" s="144" t="s">
        <v>460</v>
      </c>
      <c r="D467" s="68" t="s">
        <v>463</v>
      </c>
      <c r="E467" s="145" t="s">
        <v>1</v>
      </c>
      <c r="F467" s="68" t="s">
        <v>1003</v>
      </c>
      <c r="G467" s="146" t="s">
        <v>1002</v>
      </c>
      <c r="H467" s="147" t="s">
        <v>1001</v>
      </c>
      <c r="I467" s="148" t="s">
        <v>1048</v>
      </c>
    </row>
    <row r="468" spans="1:9" s="134" customFormat="1" ht="18">
      <c r="A468" s="221">
        <v>20000000</v>
      </c>
      <c r="B468" s="222"/>
      <c r="C468" s="223"/>
      <c r="D468" s="152" t="s">
        <v>818</v>
      </c>
      <c r="E468" s="95" t="s">
        <v>163</v>
      </c>
      <c r="F468" s="224"/>
      <c r="G468" s="225"/>
      <c r="H468" s="505"/>
      <c r="I468" s="402"/>
    </row>
    <row r="469" spans="1:9" s="134" customFormat="1" ht="18">
      <c r="A469" s="187">
        <v>21000000</v>
      </c>
      <c r="B469" s="188"/>
      <c r="C469" s="189"/>
      <c r="D469" s="152" t="s">
        <v>818</v>
      </c>
      <c r="E469" s="72" t="s">
        <v>164</v>
      </c>
      <c r="F469" s="190"/>
      <c r="G469" s="191"/>
      <c r="H469" s="505"/>
      <c r="I469" s="402"/>
    </row>
    <row r="470" spans="1:9" ht="18">
      <c r="A470" s="187">
        <v>21010000</v>
      </c>
      <c r="B470" s="188"/>
      <c r="C470" s="189"/>
      <c r="D470" s="152" t="s">
        <v>818</v>
      </c>
      <c r="E470" s="72" t="s">
        <v>165</v>
      </c>
      <c r="F470" s="190"/>
      <c r="G470" s="191"/>
      <c r="H470" s="498"/>
      <c r="I470" s="496"/>
    </row>
    <row r="471" spans="1:9" ht="18">
      <c r="A471" s="197">
        <v>21010103</v>
      </c>
      <c r="B471" s="273" t="s">
        <v>662</v>
      </c>
      <c r="C471" s="198"/>
      <c r="D471" s="152" t="s">
        <v>818</v>
      </c>
      <c r="E471" s="80" t="s">
        <v>168</v>
      </c>
      <c r="F471" s="498">
        <v>965.92499999999995</v>
      </c>
      <c r="G471" s="496">
        <v>1349182</v>
      </c>
      <c r="H471" s="498">
        <v>1124318.3333333333</v>
      </c>
      <c r="I471" s="496">
        <v>2389657.46</v>
      </c>
    </row>
    <row r="472" spans="1:9" ht="18">
      <c r="A472" s="197">
        <v>21010104</v>
      </c>
      <c r="B472" s="273" t="s">
        <v>662</v>
      </c>
      <c r="C472" s="198"/>
      <c r="D472" s="152" t="s">
        <v>818</v>
      </c>
      <c r="E472" s="80" t="s">
        <v>169</v>
      </c>
      <c r="F472" s="497" t="s">
        <v>913</v>
      </c>
      <c r="G472" s="496">
        <v>5146761</v>
      </c>
      <c r="H472" s="497">
        <v>4288967.5</v>
      </c>
      <c r="I472" s="496">
        <v>7301163.8300000001</v>
      </c>
    </row>
    <row r="473" spans="1:9" ht="18">
      <c r="A473" s="197">
        <v>21010105</v>
      </c>
      <c r="B473" s="273" t="s">
        <v>662</v>
      </c>
      <c r="C473" s="198"/>
      <c r="D473" s="152" t="s">
        <v>818</v>
      </c>
      <c r="E473" s="80" t="s">
        <v>170</v>
      </c>
      <c r="F473" s="497" t="s">
        <v>914</v>
      </c>
      <c r="G473" s="496"/>
      <c r="H473" s="497">
        <v>0</v>
      </c>
      <c r="I473" s="496">
        <v>0</v>
      </c>
    </row>
    <row r="474" spans="1:9" ht="18">
      <c r="A474" s="197">
        <v>21010106</v>
      </c>
      <c r="B474" s="273" t="s">
        <v>662</v>
      </c>
      <c r="C474" s="198"/>
      <c r="D474" s="152" t="s">
        <v>818</v>
      </c>
      <c r="E474" s="80" t="s">
        <v>171</v>
      </c>
      <c r="F474" s="498"/>
      <c r="G474" s="496"/>
      <c r="H474" s="498">
        <v>0</v>
      </c>
      <c r="I474" s="496">
        <v>0</v>
      </c>
    </row>
    <row r="475" spans="1:9" ht="18">
      <c r="A475" s="226"/>
      <c r="B475" s="273" t="s">
        <v>662</v>
      </c>
      <c r="C475" s="198"/>
      <c r="D475" s="152" t="s">
        <v>818</v>
      </c>
      <c r="E475" s="115" t="s">
        <v>693</v>
      </c>
      <c r="F475" s="497"/>
      <c r="G475" s="496"/>
      <c r="H475" s="497"/>
      <c r="I475" s="496">
        <v>596563.64</v>
      </c>
    </row>
    <row r="476" spans="1:9" ht="36">
      <c r="A476" s="187">
        <v>21020300</v>
      </c>
      <c r="B476" s="188"/>
      <c r="C476" s="189"/>
      <c r="D476" s="152" t="s">
        <v>818</v>
      </c>
      <c r="E476" s="72" t="s">
        <v>193</v>
      </c>
      <c r="F476" s="498"/>
      <c r="G476" s="496"/>
      <c r="H476" s="498">
        <v>0</v>
      </c>
      <c r="I476" s="496">
        <v>0</v>
      </c>
    </row>
    <row r="477" spans="1:9" ht="18">
      <c r="A477" s="197">
        <v>21020301</v>
      </c>
      <c r="B477" s="273" t="s">
        <v>662</v>
      </c>
      <c r="C477" s="198"/>
      <c r="D477" s="152" t="s">
        <v>818</v>
      </c>
      <c r="E477" s="115" t="s">
        <v>178</v>
      </c>
      <c r="F477" s="497" t="s">
        <v>915</v>
      </c>
      <c r="G477" s="496">
        <v>476544</v>
      </c>
      <c r="H477" s="497">
        <v>397120</v>
      </c>
      <c r="I477" s="496">
        <v>490840.32000000001</v>
      </c>
    </row>
    <row r="478" spans="1:9" ht="18">
      <c r="A478" s="197">
        <v>21020302</v>
      </c>
      <c r="B478" s="273" t="s">
        <v>662</v>
      </c>
      <c r="C478" s="198"/>
      <c r="D478" s="152" t="s">
        <v>818</v>
      </c>
      <c r="E478" s="115" t="s">
        <v>179</v>
      </c>
      <c r="F478" s="497" t="s">
        <v>916</v>
      </c>
      <c r="G478" s="496">
        <v>269616</v>
      </c>
      <c r="H478" s="497">
        <v>224680</v>
      </c>
      <c r="I478" s="496">
        <v>277704.48</v>
      </c>
    </row>
    <row r="479" spans="1:9" ht="18">
      <c r="A479" s="197">
        <v>21020303</v>
      </c>
      <c r="B479" s="273" t="s">
        <v>662</v>
      </c>
      <c r="C479" s="198"/>
      <c r="D479" s="152" t="s">
        <v>818</v>
      </c>
      <c r="E479" s="115" t="s">
        <v>180</v>
      </c>
      <c r="F479" s="497" t="s">
        <v>917</v>
      </c>
      <c r="G479" s="496">
        <v>17280</v>
      </c>
      <c r="H479" s="497">
        <v>14400</v>
      </c>
      <c r="I479" s="496">
        <v>17798.400000000001</v>
      </c>
    </row>
    <row r="480" spans="1:9" ht="18">
      <c r="A480" s="197">
        <v>21020304</v>
      </c>
      <c r="B480" s="273" t="s">
        <v>662</v>
      </c>
      <c r="C480" s="198"/>
      <c r="D480" s="152" t="s">
        <v>818</v>
      </c>
      <c r="E480" s="115" t="s">
        <v>181</v>
      </c>
      <c r="F480" s="497" t="s">
        <v>918</v>
      </c>
      <c r="G480" s="496">
        <v>49392</v>
      </c>
      <c r="H480" s="497">
        <v>41160</v>
      </c>
      <c r="I480" s="496">
        <v>50873.760000000002</v>
      </c>
    </row>
    <row r="481" spans="1:9" ht="18">
      <c r="A481" s="197">
        <v>21020312</v>
      </c>
      <c r="B481" s="273" t="s">
        <v>662</v>
      </c>
      <c r="C481" s="198"/>
      <c r="D481" s="152" t="s">
        <v>818</v>
      </c>
      <c r="E481" s="115" t="s">
        <v>184</v>
      </c>
      <c r="F481" s="498"/>
      <c r="G481" s="496"/>
      <c r="H481" s="498">
        <v>0</v>
      </c>
      <c r="I481" s="496">
        <v>0</v>
      </c>
    </row>
    <row r="482" spans="1:9" ht="18">
      <c r="A482" s="197">
        <v>21020315</v>
      </c>
      <c r="B482" s="273" t="s">
        <v>662</v>
      </c>
      <c r="C482" s="198"/>
      <c r="D482" s="152" t="s">
        <v>818</v>
      </c>
      <c r="E482" s="115" t="s">
        <v>187</v>
      </c>
      <c r="F482" s="497" t="s">
        <v>919</v>
      </c>
      <c r="G482" s="496">
        <v>115392</v>
      </c>
      <c r="H482" s="497">
        <v>96160</v>
      </c>
      <c r="I482" s="496">
        <v>118853.75999999999</v>
      </c>
    </row>
    <row r="483" spans="1:9" ht="18">
      <c r="A483" s="187">
        <v>21020400</v>
      </c>
      <c r="B483" s="188"/>
      <c r="C483" s="189"/>
      <c r="D483" s="152" t="s">
        <v>818</v>
      </c>
      <c r="E483" s="72" t="s">
        <v>194</v>
      </c>
      <c r="F483" s="498"/>
      <c r="G483" s="496"/>
      <c r="H483" s="498">
        <v>0</v>
      </c>
      <c r="I483" s="496">
        <v>0</v>
      </c>
    </row>
    <row r="484" spans="1:9" ht="18">
      <c r="A484" s="197">
        <v>21020401</v>
      </c>
      <c r="B484" s="273" t="s">
        <v>662</v>
      </c>
      <c r="C484" s="198"/>
      <c r="D484" s="152" t="s">
        <v>818</v>
      </c>
      <c r="E484" s="115" t="s">
        <v>178</v>
      </c>
      <c r="F484" s="497" t="s">
        <v>920</v>
      </c>
      <c r="G484" s="496">
        <v>1801246</v>
      </c>
      <c r="H484" s="497">
        <v>1501038.3333333333</v>
      </c>
      <c r="I484" s="496">
        <v>1855283.38</v>
      </c>
    </row>
    <row r="485" spans="1:9" ht="18">
      <c r="A485" s="197">
        <v>21020402</v>
      </c>
      <c r="B485" s="273" t="s">
        <v>662</v>
      </c>
      <c r="C485" s="198"/>
      <c r="D485" s="152" t="s">
        <v>818</v>
      </c>
      <c r="E485" s="115" t="s">
        <v>179</v>
      </c>
      <c r="F485" s="497" t="s">
        <v>921</v>
      </c>
      <c r="G485" s="496">
        <v>1029246</v>
      </c>
      <c r="H485" s="497">
        <v>857705</v>
      </c>
      <c r="I485" s="496">
        <v>1060123.3799999999</v>
      </c>
    </row>
    <row r="486" spans="1:9" ht="18">
      <c r="A486" s="197">
        <v>21020403</v>
      </c>
      <c r="B486" s="273" t="s">
        <v>662</v>
      </c>
      <c r="C486" s="198"/>
      <c r="D486" s="152" t="s">
        <v>818</v>
      </c>
      <c r="E486" s="115" t="s">
        <v>180</v>
      </c>
      <c r="F486" s="497" t="s">
        <v>922</v>
      </c>
      <c r="G486" s="496">
        <v>106830</v>
      </c>
      <c r="H486" s="497">
        <v>89025</v>
      </c>
      <c r="I486" s="496">
        <v>110034.9</v>
      </c>
    </row>
    <row r="487" spans="1:9" ht="18">
      <c r="A487" s="197">
        <v>21020404</v>
      </c>
      <c r="B487" s="273" t="s">
        <v>662</v>
      </c>
      <c r="C487" s="198"/>
      <c r="D487" s="152" t="s">
        <v>818</v>
      </c>
      <c r="E487" s="115" t="s">
        <v>181</v>
      </c>
      <c r="F487" s="497" t="s">
        <v>923</v>
      </c>
      <c r="G487" s="496">
        <v>256982</v>
      </c>
      <c r="H487" s="497">
        <v>214151.66666666666</v>
      </c>
      <c r="I487" s="496">
        <v>264691.46000000002</v>
      </c>
    </row>
    <row r="488" spans="1:9" ht="18">
      <c r="A488" s="197">
        <v>21020412</v>
      </c>
      <c r="B488" s="273" t="s">
        <v>662</v>
      </c>
      <c r="C488" s="198"/>
      <c r="D488" s="152" t="s">
        <v>818</v>
      </c>
      <c r="E488" s="115" t="s">
        <v>184</v>
      </c>
      <c r="F488" s="498"/>
      <c r="G488" s="496"/>
      <c r="H488" s="498">
        <v>0</v>
      </c>
      <c r="I488" s="496">
        <v>0</v>
      </c>
    </row>
    <row r="489" spans="1:9" ht="18">
      <c r="A489" s="197">
        <v>21020415</v>
      </c>
      <c r="B489" s="273" t="s">
        <v>662</v>
      </c>
      <c r="C489" s="198"/>
      <c r="D489" s="152" t="s">
        <v>818</v>
      </c>
      <c r="E489" s="115" t="s">
        <v>187</v>
      </c>
      <c r="F489" s="497" t="s">
        <v>924</v>
      </c>
      <c r="G489" s="496">
        <v>593342</v>
      </c>
      <c r="H489" s="497">
        <v>494451.66666666669</v>
      </c>
      <c r="I489" s="496">
        <v>611142.26</v>
      </c>
    </row>
    <row r="490" spans="1:9" ht="18">
      <c r="A490" s="187">
        <v>21020500</v>
      </c>
      <c r="B490" s="188"/>
      <c r="C490" s="189"/>
      <c r="D490" s="152" t="s">
        <v>818</v>
      </c>
      <c r="E490" s="72" t="s">
        <v>195</v>
      </c>
      <c r="F490" s="498"/>
      <c r="G490" s="496"/>
      <c r="H490" s="498"/>
      <c r="I490" s="496"/>
    </row>
    <row r="491" spans="1:9" ht="18">
      <c r="A491" s="197">
        <v>21020501</v>
      </c>
      <c r="B491" s="273" t="s">
        <v>662</v>
      </c>
      <c r="C491" s="198"/>
      <c r="D491" s="152" t="s">
        <v>818</v>
      </c>
      <c r="E491" s="115" t="s">
        <v>178</v>
      </c>
      <c r="F491" s="497" t="s">
        <v>925</v>
      </c>
      <c r="G491" s="496"/>
      <c r="H491" s="497"/>
      <c r="I491" s="496"/>
    </row>
    <row r="492" spans="1:9" ht="18">
      <c r="A492" s="294">
        <v>21020502</v>
      </c>
      <c r="B492" s="273" t="s">
        <v>662</v>
      </c>
      <c r="C492" s="204"/>
      <c r="D492" s="152" t="s">
        <v>818</v>
      </c>
      <c r="E492" s="115" t="s">
        <v>179</v>
      </c>
      <c r="F492" s="497" t="s">
        <v>926</v>
      </c>
      <c r="G492" s="496"/>
      <c r="H492" s="497"/>
      <c r="I492" s="496"/>
    </row>
    <row r="493" spans="1:9" ht="18">
      <c r="A493" s="294">
        <v>21020503</v>
      </c>
      <c r="B493" s="273" t="s">
        <v>662</v>
      </c>
      <c r="C493" s="204"/>
      <c r="D493" s="152" t="s">
        <v>818</v>
      </c>
      <c r="E493" s="115" t="s">
        <v>180</v>
      </c>
      <c r="F493" s="497" t="s">
        <v>927</v>
      </c>
      <c r="G493" s="496"/>
      <c r="H493" s="497"/>
      <c r="I493" s="496"/>
    </row>
    <row r="494" spans="1:9" ht="18">
      <c r="A494" s="294">
        <v>21020504</v>
      </c>
      <c r="B494" s="273" t="s">
        <v>662</v>
      </c>
      <c r="C494" s="204"/>
      <c r="D494" s="152" t="s">
        <v>818</v>
      </c>
      <c r="E494" s="115" t="s">
        <v>181</v>
      </c>
      <c r="F494" s="497" t="s">
        <v>928</v>
      </c>
      <c r="G494" s="496"/>
      <c r="H494" s="497"/>
      <c r="I494" s="496"/>
    </row>
    <row r="495" spans="1:9" ht="18">
      <c r="A495" s="294">
        <v>21020512</v>
      </c>
      <c r="B495" s="273" t="s">
        <v>662</v>
      </c>
      <c r="C495" s="204"/>
      <c r="D495" s="152" t="s">
        <v>818</v>
      </c>
      <c r="E495" s="115" t="s">
        <v>184</v>
      </c>
      <c r="F495" s="498"/>
      <c r="G495" s="496"/>
      <c r="H495" s="498"/>
      <c r="I495" s="496"/>
    </row>
    <row r="496" spans="1:9" ht="18">
      <c r="A496" s="294">
        <v>21020515</v>
      </c>
      <c r="B496" s="273" t="s">
        <v>662</v>
      </c>
      <c r="C496" s="204"/>
      <c r="D496" s="152" t="s">
        <v>818</v>
      </c>
      <c r="E496" s="115" t="s">
        <v>187</v>
      </c>
      <c r="F496" s="497" t="s">
        <v>929</v>
      </c>
      <c r="G496" s="496"/>
      <c r="H496" s="497"/>
      <c r="I496" s="496"/>
    </row>
    <row r="497" spans="1:9" ht="18">
      <c r="A497" s="200">
        <v>21020600</v>
      </c>
      <c r="B497" s="201"/>
      <c r="C497" s="202"/>
      <c r="D497" s="152" t="s">
        <v>818</v>
      </c>
      <c r="E497" s="72" t="s">
        <v>196</v>
      </c>
      <c r="F497" s="498"/>
      <c r="G497" s="496"/>
      <c r="H497" s="498"/>
      <c r="I497" s="496"/>
    </row>
    <row r="498" spans="1:9" ht="18">
      <c r="A498" s="294">
        <v>21020605</v>
      </c>
      <c r="B498" s="273" t="s">
        <v>662</v>
      </c>
      <c r="C498" s="204"/>
      <c r="D498" s="152" t="s">
        <v>818</v>
      </c>
      <c r="E498" s="80" t="s">
        <v>199</v>
      </c>
      <c r="F498" s="498"/>
      <c r="G498" s="496"/>
      <c r="H498" s="498"/>
      <c r="I498" s="496"/>
    </row>
    <row r="499" spans="1:9" ht="18">
      <c r="A499" s="209"/>
      <c r="B499" s="210"/>
      <c r="C499" s="211"/>
      <c r="D499" s="152" t="s">
        <v>818</v>
      </c>
      <c r="E499" s="127" t="s">
        <v>204</v>
      </c>
      <c r="F499" s="498"/>
      <c r="G499" s="496"/>
      <c r="H499" s="498"/>
      <c r="I499" s="496"/>
    </row>
    <row r="500" spans="1:9" ht="18">
      <c r="A500" s="209">
        <v>22020100</v>
      </c>
      <c r="B500" s="210"/>
      <c r="C500" s="211"/>
      <c r="D500" s="152" t="s">
        <v>818</v>
      </c>
      <c r="E500" s="127" t="s">
        <v>205</v>
      </c>
      <c r="F500" s="498"/>
      <c r="G500" s="496"/>
      <c r="H500" s="498"/>
      <c r="I500" s="496"/>
    </row>
    <row r="501" spans="1:9" ht="18">
      <c r="A501" s="154">
        <v>22020102</v>
      </c>
      <c r="B501" s="273" t="s">
        <v>664</v>
      </c>
      <c r="C501" s="155"/>
      <c r="D501" s="152" t="s">
        <v>818</v>
      </c>
      <c r="E501" s="207" t="s">
        <v>207</v>
      </c>
      <c r="F501" s="498"/>
      <c r="G501" s="496">
        <v>300000</v>
      </c>
      <c r="H501" s="498">
        <v>210000</v>
      </c>
      <c r="I501" s="496">
        <v>300000</v>
      </c>
    </row>
    <row r="502" spans="1:9" ht="18">
      <c r="A502" s="209">
        <v>22020300</v>
      </c>
      <c r="B502" s="210"/>
      <c r="C502" s="211"/>
      <c r="D502" s="152" t="s">
        <v>818</v>
      </c>
      <c r="E502" s="208" t="s">
        <v>213</v>
      </c>
      <c r="F502" s="498"/>
      <c r="G502" s="496"/>
      <c r="H502" s="498"/>
      <c r="I502" s="496"/>
    </row>
    <row r="503" spans="1:9" ht="18">
      <c r="A503" s="154">
        <v>22020301</v>
      </c>
      <c r="B503" s="273" t="s">
        <v>662</v>
      </c>
      <c r="C503" s="155"/>
      <c r="D503" s="152" t="s">
        <v>818</v>
      </c>
      <c r="E503" s="235" t="s">
        <v>438</v>
      </c>
      <c r="F503" s="498"/>
      <c r="G503" s="495">
        <v>500000</v>
      </c>
      <c r="H503" s="498">
        <v>230000</v>
      </c>
      <c r="I503" s="495">
        <v>2500000</v>
      </c>
    </row>
    <row r="504" spans="1:9" ht="18">
      <c r="A504" s="154">
        <v>22020306</v>
      </c>
      <c r="B504" s="273" t="s">
        <v>662</v>
      </c>
      <c r="C504" s="155"/>
      <c r="D504" s="152" t="s">
        <v>818</v>
      </c>
      <c r="E504" s="235" t="s">
        <v>217</v>
      </c>
      <c r="F504" s="498"/>
      <c r="G504" s="495">
        <v>5000000</v>
      </c>
      <c r="H504" s="498">
        <v>2560000</v>
      </c>
      <c r="I504" s="495">
        <v>5000000</v>
      </c>
    </row>
    <row r="505" spans="1:9" s="171" customFormat="1" ht="18.75" customHeight="1">
      <c r="A505" s="209">
        <v>22020700</v>
      </c>
      <c r="B505" s="126"/>
      <c r="C505" s="211"/>
      <c r="D505" s="152" t="s">
        <v>818</v>
      </c>
      <c r="E505" s="127" t="s">
        <v>236</v>
      </c>
      <c r="F505" s="506"/>
      <c r="G505" s="507"/>
      <c r="H505" s="506"/>
      <c r="I505" s="507"/>
    </row>
    <row r="506" spans="1:9" ht="18">
      <c r="A506" s="154">
        <v>22020701</v>
      </c>
      <c r="B506" s="273" t="s">
        <v>662</v>
      </c>
      <c r="C506" s="155"/>
      <c r="D506" s="152" t="s">
        <v>818</v>
      </c>
      <c r="E506" s="115" t="s">
        <v>701</v>
      </c>
      <c r="F506" s="498"/>
      <c r="G506" s="496"/>
      <c r="H506" s="498"/>
      <c r="I506" s="496"/>
    </row>
    <row r="507" spans="1:9" ht="36">
      <c r="A507" s="209">
        <v>22021000</v>
      </c>
      <c r="B507" s="210"/>
      <c r="C507" s="211"/>
      <c r="D507" s="152" t="s">
        <v>818</v>
      </c>
      <c r="E507" s="127" t="s">
        <v>249</v>
      </c>
      <c r="F507" s="498"/>
      <c r="G507" s="496"/>
      <c r="H507" s="498"/>
      <c r="I507" s="496"/>
    </row>
    <row r="508" spans="1:9" ht="18">
      <c r="A508" s="154">
        <v>22021004</v>
      </c>
      <c r="B508" s="273" t="s">
        <v>662</v>
      </c>
      <c r="C508" s="155"/>
      <c r="D508" s="152" t="s">
        <v>818</v>
      </c>
      <c r="E508" s="115" t="s">
        <v>253</v>
      </c>
      <c r="F508" s="498"/>
      <c r="G508" s="496"/>
      <c r="H508" s="498">
        <v>250000</v>
      </c>
      <c r="I508" s="496">
        <v>500000</v>
      </c>
    </row>
    <row r="509" spans="1:9" ht="18">
      <c r="A509" s="154">
        <v>22021017</v>
      </c>
      <c r="B509" s="273" t="s">
        <v>662</v>
      </c>
      <c r="C509" s="155"/>
      <c r="D509" s="152" t="s">
        <v>818</v>
      </c>
      <c r="E509" s="115" t="s">
        <v>262</v>
      </c>
      <c r="F509" s="498"/>
      <c r="G509" s="495">
        <v>3000000</v>
      </c>
      <c r="H509" s="498">
        <v>1254000</v>
      </c>
      <c r="I509" s="495">
        <v>3000000</v>
      </c>
    </row>
    <row r="510" spans="1:9" ht="18">
      <c r="A510" s="209"/>
      <c r="B510" s="210"/>
      <c r="C510" s="211"/>
      <c r="D510" s="210"/>
      <c r="E510" s="208" t="s">
        <v>338</v>
      </c>
      <c r="F510" s="508">
        <f>SUM(F471:F498)</f>
        <v>965.92499999999995</v>
      </c>
      <c r="G510" s="508">
        <f t="shared" ref="G510:I510" si="66">SUM(G471:G498)</f>
        <v>11211813</v>
      </c>
      <c r="H510" s="508">
        <f t="shared" si="66"/>
        <v>9343177.4999999981</v>
      </c>
      <c r="I510" s="508">
        <f t="shared" si="66"/>
        <v>15144731.030000001</v>
      </c>
    </row>
    <row r="511" spans="1:9" ht="18.75" thickBot="1">
      <c r="A511" s="167"/>
      <c r="B511" s="168"/>
      <c r="C511" s="169"/>
      <c r="D511" s="168"/>
      <c r="E511" s="228" t="s">
        <v>204</v>
      </c>
      <c r="F511" s="505">
        <f>SUM(F501:F509)</f>
        <v>0</v>
      </c>
      <c r="G511" s="505">
        <f t="shared" ref="G511:I511" si="67">SUM(G501:G509)</f>
        <v>8800000</v>
      </c>
      <c r="H511" s="505">
        <f t="shared" si="67"/>
        <v>4504000</v>
      </c>
      <c r="I511" s="505">
        <f t="shared" si="67"/>
        <v>11300000</v>
      </c>
    </row>
    <row r="512" spans="1:9" ht="19.5" thickBot="1">
      <c r="A512" s="290"/>
      <c r="B512" s="216"/>
      <c r="C512" s="296"/>
      <c r="D512" s="218"/>
      <c r="E512" s="136" t="s">
        <v>300</v>
      </c>
      <c r="F512" s="508">
        <f>F510+F511</f>
        <v>965.92499999999995</v>
      </c>
      <c r="G512" s="508">
        <f t="shared" ref="G512:I512" si="68">G510+G511</f>
        <v>20011813</v>
      </c>
      <c r="H512" s="508">
        <f t="shared" si="68"/>
        <v>13847177.499999998</v>
      </c>
      <c r="I512" s="508">
        <f t="shared" si="68"/>
        <v>26444731.030000001</v>
      </c>
    </row>
    <row r="513" spans="1:9" ht="37.5">
      <c r="A513" s="694" t="s">
        <v>819</v>
      </c>
      <c r="B513" s="695"/>
      <c r="C513" s="695"/>
      <c r="D513" s="695"/>
      <c r="E513" s="695"/>
      <c r="F513" s="695"/>
      <c r="G513" s="695"/>
      <c r="H513" s="695"/>
      <c r="I513" s="696"/>
    </row>
    <row r="514" spans="1:9" ht="23.25">
      <c r="A514" s="697" t="s">
        <v>492</v>
      </c>
      <c r="B514" s="698"/>
      <c r="C514" s="698"/>
      <c r="D514" s="698"/>
      <c r="E514" s="698"/>
      <c r="F514" s="698"/>
      <c r="G514" s="698"/>
      <c r="H514" s="698"/>
      <c r="I514" s="699"/>
    </row>
    <row r="515" spans="1:9" ht="22.5">
      <c r="A515" s="689" t="s">
        <v>1046</v>
      </c>
      <c r="B515" s="690"/>
      <c r="C515" s="690"/>
      <c r="D515" s="690"/>
      <c r="E515" s="690"/>
      <c r="F515" s="690"/>
      <c r="G515" s="690"/>
      <c r="H515" s="690"/>
      <c r="I515" s="700"/>
    </row>
    <row r="516" spans="1:9" ht="24.75" customHeight="1" thickBot="1">
      <c r="A516" s="701" t="s">
        <v>281</v>
      </c>
      <c r="B516" s="702"/>
      <c r="C516" s="702"/>
      <c r="D516" s="702"/>
      <c r="E516" s="702"/>
      <c r="F516" s="702"/>
      <c r="G516" s="702"/>
      <c r="H516" s="702"/>
      <c r="I516" s="703"/>
    </row>
    <row r="517" spans="1:9" s="134" customFormat="1" ht="18.75" thickBot="1">
      <c r="A517" s="718" t="s">
        <v>395</v>
      </c>
      <c r="B517" s="719"/>
      <c r="C517" s="719"/>
      <c r="D517" s="719"/>
      <c r="E517" s="719"/>
      <c r="F517" s="719"/>
      <c r="G517" s="719"/>
      <c r="H517" s="719"/>
      <c r="I517" s="720"/>
    </row>
    <row r="518" spans="1:9" s="171" customFormat="1" ht="36.75" thickBot="1">
      <c r="A518" s="143" t="s">
        <v>471</v>
      </c>
      <c r="B518" s="68" t="s">
        <v>464</v>
      </c>
      <c r="C518" s="144" t="s">
        <v>460</v>
      </c>
      <c r="D518" s="68" t="s">
        <v>463</v>
      </c>
      <c r="E518" s="145" t="s">
        <v>1</v>
      </c>
      <c r="F518" s="68" t="s">
        <v>1003</v>
      </c>
      <c r="G518" s="146" t="s">
        <v>1002</v>
      </c>
      <c r="H518" s="147" t="s">
        <v>1001</v>
      </c>
      <c r="I518" s="148" t="s">
        <v>1048</v>
      </c>
    </row>
    <row r="519" spans="1:9" s="134" customFormat="1" ht="18">
      <c r="A519" s="221">
        <v>20000000</v>
      </c>
      <c r="B519" s="222"/>
      <c r="C519" s="223"/>
      <c r="D519" s="152" t="s">
        <v>818</v>
      </c>
      <c r="E519" s="95" t="s">
        <v>163</v>
      </c>
      <c r="F519" s="224"/>
      <c r="G519" s="225"/>
      <c r="H519" s="174"/>
      <c r="I519" s="173"/>
    </row>
    <row r="520" spans="1:9" s="134" customFormat="1" ht="18">
      <c r="A520" s="187">
        <v>21000000</v>
      </c>
      <c r="B520" s="188"/>
      <c r="C520" s="189"/>
      <c r="D520" s="152" t="s">
        <v>818</v>
      </c>
      <c r="E520" s="72" t="s">
        <v>164</v>
      </c>
      <c r="F520" s="190"/>
      <c r="G520" s="191"/>
      <c r="H520" s="174"/>
      <c r="I520" s="173"/>
    </row>
    <row r="521" spans="1:9" s="134" customFormat="1" ht="18">
      <c r="A521" s="187">
        <v>21010000</v>
      </c>
      <c r="B521" s="188"/>
      <c r="C521" s="189"/>
      <c r="D521" s="152" t="s">
        <v>818</v>
      </c>
      <c r="E521" s="72" t="s">
        <v>165</v>
      </c>
      <c r="F521" s="190"/>
      <c r="G521" s="191"/>
      <c r="H521" s="174"/>
      <c r="I521" s="173"/>
    </row>
    <row r="522" spans="1:9" s="134" customFormat="1" ht="18">
      <c r="A522" s="197">
        <v>21010103</v>
      </c>
      <c r="B522" s="273" t="s">
        <v>662</v>
      </c>
      <c r="C522" s="198"/>
      <c r="D522" s="152" t="s">
        <v>818</v>
      </c>
      <c r="E522" s="80" t="s">
        <v>168</v>
      </c>
      <c r="F522" s="497" t="s">
        <v>930</v>
      </c>
      <c r="G522" s="495" t="s">
        <v>949</v>
      </c>
      <c r="H522" s="497">
        <v>5059432.5</v>
      </c>
      <c r="I522" s="495">
        <v>6253458.5700000003</v>
      </c>
    </row>
    <row r="523" spans="1:9" s="134" customFormat="1" ht="18">
      <c r="A523" s="197">
        <v>21010104</v>
      </c>
      <c r="B523" s="273" t="s">
        <v>662</v>
      </c>
      <c r="C523" s="198"/>
      <c r="D523" s="152" t="s">
        <v>818</v>
      </c>
      <c r="E523" s="80" t="s">
        <v>169</v>
      </c>
      <c r="F523" s="497" t="s">
        <v>931</v>
      </c>
      <c r="G523" s="495" t="s">
        <v>950</v>
      </c>
      <c r="H523" s="497">
        <v>5573661.666666667</v>
      </c>
      <c r="I523" s="495">
        <v>6889045.8200000003</v>
      </c>
    </row>
    <row r="524" spans="1:9" s="134" customFormat="1" ht="18">
      <c r="A524" s="197">
        <v>21010105</v>
      </c>
      <c r="B524" s="273" t="s">
        <v>662</v>
      </c>
      <c r="C524" s="198"/>
      <c r="D524" s="152" t="s">
        <v>818</v>
      </c>
      <c r="E524" s="80" t="s">
        <v>170</v>
      </c>
      <c r="F524" s="497" t="s">
        <v>932</v>
      </c>
      <c r="G524" s="495" t="s">
        <v>951</v>
      </c>
      <c r="H524" s="497">
        <v>424081.66666666669</v>
      </c>
      <c r="I524" s="495">
        <v>524164.94</v>
      </c>
    </row>
    <row r="525" spans="1:9" s="134" customFormat="1" ht="18">
      <c r="A525" s="197">
        <v>21010106</v>
      </c>
      <c r="B525" s="273" t="s">
        <v>662</v>
      </c>
      <c r="C525" s="198"/>
      <c r="D525" s="152" t="s">
        <v>818</v>
      </c>
      <c r="E525" s="80" t="s">
        <v>171</v>
      </c>
      <c r="F525" s="498"/>
      <c r="G525" s="496"/>
      <c r="H525" s="498">
        <v>0</v>
      </c>
      <c r="I525" s="496">
        <v>0</v>
      </c>
    </row>
    <row r="526" spans="1:9" s="134" customFormat="1" ht="18">
      <c r="A526" s="226"/>
      <c r="B526" s="273" t="s">
        <v>662</v>
      </c>
      <c r="C526" s="198"/>
      <c r="D526" s="152" t="s">
        <v>818</v>
      </c>
      <c r="E526" s="115" t="s">
        <v>693</v>
      </c>
      <c r="F526" s="497"/>
      <c r="G526" s="495"/>
      <c r="H526" s="497"/>
      <c r="I526" s="495">
        <v>8140833.6600000001</v>
      </c>
    </row>
    <row r="527" spans="1:9" s="134" customFormat="1" ht="18">
      <c r="A527" s="187">
        <v>21020000</v>
      </c>
      <c r="B527" s="188"/>
      <c r="C527" s="189"/>
      <c r="D527" s="152" t="s">
        <v>818</v>
      </c>
      <c r="E527" s="72" t="s">
        <v>177</v>
      </c>
      <c r="F527" s="498"/>
      <c r="G527" s="496"/>
      <c r="H527" s="498">
        <v>0</v>
      </c>
      <c r="I527" s="496">
        <v>0</v>
      </c>
    </row>
    <row r="528" spans="1:9" s="134" customFormat="1" ht="36">
      <c r="A528" s="187">
        <v>21020300</v>
      </c>
      <c r="B528" s="188"/>
      <c r="C528" s="189"/>
      <c r="D528" s="152" t="s">
        <v>818</v>
      </c>
      <c r="E528" s="72" t="s">
        <v>193</v>
      </c>
      <c r="F528" s="498"/>
      <c r="G528" s="496"/>
      <c r="H528" s="498">
        <v>0</v>
      </c>
      <c r="I528" s="496">
        <v>0</v>
      </c>
    </row>
    <row r="529" spans="1:11" s="134" customFormat="1" ht="18">
      <c r="A529" s="197">
        <v>21020301</v>
      </c>
      <c r="B529" s="273" t="s">
        <v>662</v>
      </c>
      <c r="C529" s="198"/>
      <c r="D529" s="152" t="s">
        <v>818</v>
      </c>
      <c r="E529" s="115" t="s">
        <v>178</v>
      </c>
      <c r="F529" s="497" t="s">
        <v>933</v>
      </c>
      <c r="G529" s="495" t="s">
        <v>952</v>
      </c>
      <c r="H529" s="497">
        <v>1787040</v>
      </c>
      <c r="I529" s="495">
        <v>2208781.44</v>
      </c>
    </row>
    <row r="530" spans="1:11" ht="18">
      <c r="A530" s="197">
        <v>21020302</v>
      </c>
      <c r="B530" s="273" t="s">
        <v>662</v>
      </c>
      <c r="C530" s="198"/>
      <c r="D530" s="152" t="s">
        <v>818</v>
      </c>
      <c r="E530" s="115" t="s">
        <v>179</v>
      </c>
      <c r="F530" s="497" t="s">
        <v>934</v>
      </c>
      <c r="G530" s="495" t="s">
        <v>953</v>
      </c>
      <c r="H530" s="497">
        <v>1011060</v>
      </c>
      <c r="I530" s="495">
        <v>1249670.1599999999</v>
      </c>
    </row>
    <row r="531" spans="1:11" ht="18">
      <c r="A531" s="197">
        <v>21020303</v>
      </c>
      <c r="B531" s="273" t="s">
        <v>662</v>
      </c>
      <c r="C531" s="198"/>
      <c r="D531" s="152" t="s">
        <v>818</v>
      </c>
      <c r="E531" s="115" t="s">
        <v>180</v>
      </c>
      <c r="F531" s="497" t="s">
        <v>935</v>
      </c>
      <c r="G531" s="495" t="s">
        <v>954</v>
      </c>
      <c r="H531" s="497">
        <v>64800</v>
      </c>
      <c r="I531" s="495">
        <v>80092.800000000003</v>
      </c>
    </row>
    <row r="532" spans="1:11" ht="18">
      <c r="A532" s="197">
        <v>21020304</v>
      </c>
      <c r="B532" s="273" t="s">
        <v>662</v>
      </c>
      <c r="C532" s="198"/>
      <c r="D532" s="152" t="s">
        <v>818</v>
      </c>
      <c r="E532" s="115" t="s">
        <v>181</v>
      </c>
      <c r="F532" s="497" t="s">
        <v>936</v>
      </c>
      <c r="G532" s="495" t="s">
        <v>955</v>
      </c>
      <c r="H532" s="497">
        <v>177720</v>
      </c>
      <c r="I532" s="495">
        <v>219661.92</v>
      </c>
    </row>
    <row r="533" spans="1:11" ht="18">
      <c r="A533" s="197">
        <v>21020312</v>
      </c>
      <c r="B533" s="273" t="s">
        <v>662</v>
      </c>
      <c r="C533" s="198"/>
      <c r="D533" s="152" t="s">
        <v>818</v>
      </c>
      <c r="E533" s="115" t="s">
        <v>184</v>
      </c>
      <c r="F533" s="498"/>
      <c r="G533" s="496"/>
      <c r="H533" s="498">
        <v>0</v>
      </c>
      <c r="I533" s="496">
        <v>0</v>
      </c>
    </row>
    <row r="534" spans="1:11" ht="18">
      <c r="A534" s="197">
        <v>21020315</v>
      </c>
      <c r="B534" s="273" t="s">
        <v>662</v>
      </c>
      <c r="C534" s="198"/>
      <c r="D534" s="152" t="s">
        <v>818</v>
      </c>
      <c r="E534" s="115" t="s">
        <v>187</v>
      </c>
      <c r="F534" s="497" t="s">
        <v>937</v>
      </c>
      <c r="G534" s="495" t="s">
        <v>956</v>
      </c>
      <c r="H534" s="497">
        <v>432720</v>
      </c>
      <c r="I534" s="495">
        <v>534841.92000000004</v>
      </c>
    </row>
    <row r="535" spans="1:11" ht="18">
      <c r="A535" s="197">
        <v>21020314</v>
      </c>
      <c r="B535" s="273" t="s">
        <v>662</v>
      </c>
      <c r="C535" s="198"/>
      <c r="D535" s="152" t="s">
        <v>818</v>
      </c>
      <c r="E535" s="115" t="s">
        <v>532</v>
      </c>
      <c r="F535" s="497" t="s">
        <v>938</v>
      </c>
      <c r="G535" s="496"/>
      <c r="H535" s="497">
        <v>0</v>
      </c>
      <c r="I535" s="496">
        <v>0</v>
      </c>
    </row>
    <row r="536" spans="1:11" ht="18">
      <c r="A536" s="197">
        <v>21020305</v>
      </c>
      <c r="B536" s="273" t="s">
        <v>662</v>
      </c>
      <c r="C536" s="198"/>
      <c r="D536" s="152" t="s">
        <v>818</v>
      </c>
      <c r="E536" s="115" t="s">
        <v>533</v>
      </c>
      <c r="F536" s="497" t="s">
        <v>939</v>
      </c>
      <c r="G536" s="496"/>
      <c r="H536" s="497">
        <v>0</v>
      </c>
      <c r="I536" s="496">
        <v>0</v>
      </c>
    </row>
    <row r="537" spans="1:11" ht="18">
      <c r="A537" s="197">
        <v>21020306</v>
      </c>
      <c r="B537" s="273" t="s">
        <v>662</v>
      </c>
      <c r="C537" s="198"/>
      <c r="D537" s="152" t="s">
        <v>818</v>
      </c>
      <c r="E537" s="115" t="s">
        <v>534</v>
      </c>
      <c r="F537" s="497" t="s">
        <v>940</v>
      </c>
      <c r="G537" s="496"/>
      <c r="H537" s="497">
        <v>0</v>
      </c>
      <c r="I537" s="496">
        <v>0</v>
      </c>
    </row>
    <row r="538" spans="1:11" ht="18">
      <c r="A538" s="187">
        <v>21020400</v>
      </c>
      <c r="B538" s="188"/>
      <c r="C538" s="189"/>
      <c r="D538" s="152" t="s">
        <v>818</v>
      </c>
      <c r="E538" s="72" t="s">
        <v>194</v>
      </c>
      <c r="F538" s="498"/>
      <c r="G538" s="496"/>
      <c r="H538" s="498">
        <v>0</v>
      </c>
      <c r="I538" s="496">
        <v>0</v>
      </c>
    </row>
    <row r="539" spans="1:11" ht="18">
      <c r="A539" s="197">
        <v>21020401</v>
      </c>
      <c r="B539" s="273" t="s">
        <v>662</v>
      </c>
      <c r="C539" s="198"/>
      <c r="D539" s="152" t="s">
        <v>818</v>
      </c>
      <c r="E539" s="115" t="s">
        <v>178</v>
      </c>
      <c r="F539" s="497" t="s">
        <v>941</v>
      </c>
      <c r="G539" s="496">
        <v>2340894</v>
      </c>
      <c r="H539" s="497">
        <v>1950745</v>
      </c>
      <c r="I539" s="496">
        <v>2411120.8199999998</v>
      </c>
      <c r="J539" s="554">
        <f>G539*10/12</f>
        <v>1950745</v>
      </c>
      <c r="K539" s="554">
        <f>G539*3/100+G539</f>
        <v>2411120.8199999998</v>
      </c>
    </row>
    <row r="540" spans="1:11" ht="18">
      <c r="A540" s="197">
        <v>21020402</v>
      </c>
      <c r="B540" s="273" t="s">
        <v>662</v>
      </c>
      <c r="C540" s="198"/>
      <c r="D540" s="152" t="s">
        <v>818</v>
      </c>
      <c r="E540" s="115" t="s">
        <v>179</v>
      </c>
      <c r="F540" s="497" t="s">
        <v>942</v>
      </c>
      <c r="G540" s="495" t="s">
        <v>957</v>
      </c>
      <c r="H540" s="497">
        <v>1114760</v>
      </c>
      <c r="I540" s="495">
        <v>1377843.36</v>
      </c>
    </row>
    <row r="541" spans="1:11" ht="18">
      <c r="A541" s="197">
        <v>21020403</v>
      </c>
      <c r="B541" s="273" t="s">
        <v>662</v>
      </c>
      <c r="C541" s="198"/>
      <c r="D541" s="152" t="s">
        <v>818</v>
      </c>
      <c r="E541" s="115" t="s">
        <v>180</v>
      </c>
      <c r="F541" s="497" t="s">
        <v>943</v>
      </c>
      <c r="G541" s="495" t="s">
        <v>958</v>
      </c>
      <c r="H541" s="497">
        <v>90075</v>
      </c>
      <c r="I541" s="495">
        <v>111332.7</v>
      </c>
    </row>
    <row r="542" spans="1:11" ht="18">
      <c r="A542" s="197">
        <v>21020404</v>
      </c>
      <c r="B542" s="273" t="s">
        <v>662</v>
      </c>
      <c r="C542" s="198"/>
      <c r="D542" s="152" t="s">
        <v>818</v>
      </c>
      <c r="E542" s="115" t="s">
        <v>181</v>
      </c>
      <c r="F542" s="497" t="s">
        <v>944</v>
      </c>
      <c r="G542" s="495" t="s">
        <v>959</v>
      </c>
      <c r="H542" s="497">
        <v>278662.5</v>
      </c>
      <c r="I542" s="495">
        <v>344426.85</v>
      </c>
    </row>
    <row r="543" spans="1:11" ht="18">
      <c r="A543" s="197">
        <v>21020412</v>
      </c>
      <c r="B543" s="273" t="s">
        <v>662</v>
      </c>
      <c r="C543" s="198"/>
      <c r="D543" s="152" t="s">
        <v>818</v>
      </c>
      <c r="E543" s="115" t="s">
        <v>184</v>
      </c>
      <c r="F543" s="498"/>
      <c r="G543" s="496"/>
      <c r="H543" s="498">
        <v>0</v>
      </c>
      <c r="I543" s="496">
        <v>0</v>
      </c>
      <c r="J543" s="67">
        <v>2340894</v>
      </c>
    </row>
    <row r="544" spans="1:11" ht="18">
      <c r="A544" s="197">
        <v>21020415</v>
      </c>
      <c r="B544" s="273" t="s">
        <v>662</v>
      </c>
      <c r="C544" s="198"/>
      <c r="D544" s="152" t="s">
        <v>818</v>
      </c>
      <c r="E544" s="115" t="s">
        <v>187</v>
      </c>
      <c r="F544" s="497" t="s">
        <v>945</v>
      </c>
      <c r="G544" s="495" t="s">
        <v>960</v>
      </c>
      <c r="H544" s="497">
        <v>538662.5</v>
      </c>
      <c r="I544" s="495">
        <v>665786.85</v>
      </c>
    </row>
    <row r="545" spans="1:9" ht="18">
      <c r="A545" s="187">
        <v>21020500</v>
      </c>
      <c r="B545" s="188"/>
      <c r="C545" s="189"/>
      <c r="D545" s="152" t="s">
        <v>818</v>
      </c>
      <c r="E545" s="72" t="s">
        <v>195</v>
      </c>
      <c r="F545" s="498"/>
      <c r="G545" s="496"/>
      <c r="H545" s="498">
        <v>0</v>
      </c>
      <c r="I545" s="496">
        <v>0</v>
      </c>
    </row>
    <row r="546" spans="1:9" ht="18">
      <c r="A546" s="197">
        <v>21020501</v>
      </c>
      <c r="B546" s="273" t="s">
        <v>662</v>
      </c>
      <c r="C546" s="198"/>
      <c r="D546" s="152" t="s">
        <v>818</v>
      </c>
      <c r="E546" s="115" t="s">
        <v>178</v>
      </c>
      <c r="F546" s="497" t="s">
        <v>946</v>
      </c>
      <c r="G546" s="495" t="s">
        <v>961</v>
      </c>
      <c r="H546" s="497">
        <v>148402.5</v>
      </c>
      <c r="I546" s="495">
        <v>183425.49</v>
      </c>
    </row>
    <row r="547" spans="1:9" ht="18">
      <c r="A547" s="294">
        <v>21020502</v>
      </c>
      <c r="B547" s="273" t="s">
        <v>662</v>
      </c>
      <c r="C547" s="204"/>
      <c r="D547" s="152" t="s">
        <v>818</v>
      </c>
      <c r="E547" s="115" t="s">
        <v>179</v>
      </c>
      <c r="F547" s="497" t="s">
        <v>947</v>
      </c>
      <c r="G547" s="495" t="s">
        <v>962</v>
      </c>
      <c r="H547" s="497">
        <v>84312.5</v>
      </c>
      <c r="I547" s="495">
        <v>104210.25</v>
      </c>
    </row>
    <row r="548" spans="1:9" ht="18">
      <c r="A548" s="294">
        <v>21020503</v>
      </c>
      <c r="B548" s="273" t="s">
        <v>662</v>
      </c>
      <c r="C548" s="204"/>
      <c r="D548" s="152" t="s">
        <v>818</v>
      </c>
      <c r="E548" s="115" t="s">
        <v>180</v>
      </c>
      <c r="F548" s="497" t="s">
        <v>948</v>
      </c>
      <c r="G548" s="495" t="s">
        <v>963</v>
      </c>
      <c r="H548" s="497">
        <v>13500</v>
      </c>
      <c r="I548" s="495">
        <v>16686</v>
      </c>
    </row>
    <row r="549" spans="1:9" ht="18">
      <c r="A549" s="294">
        <v>21020504</v>
      </c>
      <c r="B549" s="273" t="s">
        <v>662</v>
      </c>
      <c r="C549" s="204"/>
      <c r="D549" s="152" t="s">
        <v>818</v>
      </c>
      <c r="E549" s="115" t="s">
        <v>181</v>
      </c>
      <c r="F549" s="498"/>
      <c r="G549" s="495" t="s">
        <v>964</v>
      </c>
      <c r="H549" s="498">
        <v>22036.666666666668</v>
      </c>
      <c r="I549" s="495">
        <v>27237.32</v>
      </c>
    </row>
    <row r="550" spans="1:9" ht="18">
      <c r="A550" s="294">
        <v>21020512</v>
      </c>
      <c r="B550" s="273" t="s">
        <v>662</v>
      </c>
      <c r="C550" s="204"/>
      <c r="D550" s="152" t="s">
        <v>818</v>
      </c>
      <c r="E550" s="115" t="s">
        <v>184</v>
      </c>
      <c r="F550" s="498"/>
      <c r="G550" s="496"/>
      <c r="H550" s="498">
        <v>0</v>
      </c>
      <c r="I550" s="496">
        <v>0</v>
      </c>
    </row>
    <row r="551" spans="1:9" ht="18">
      <c r="A551" s="294">
        <v>21020515</v>
      </c>
      <c r="B551" s="273" t="s">
        <v>662</v>
      </c>
      <c r="C551" s="204"/>
      <c r="D551" s="152" t="s">
        <v>818</v>
      </c>
      <c r="E551" s="115" t="s">
        <v>187</v>
      </c>
      <c r="F551" s="498"/>
      <c r="G551" s="495" t="s">
        <v>965</v>
      </c>
      <c r="H551" s="498">
        <v>185157.5</v>
      </c>
      <c r="I551" s="495">
        <v>228854.67</v>
      </c>
    </row>
    <row r="552" spans="1:9" ht="18">
      <c r="A552" s="200">
        <v>21020600</v>
      </c>
      <c r="B552" s="201"/>
      <c r="C552" s="202"/>
      <c r="D552" s="152" t="s">
        <v>818</v>
      </c>
      <c r="E552" s="72" t="s">
        <v>196</v>
      </c>
      <c r="F552" s="498"/>
      <c r="G552" s="496"/>
      <c r="H552" s="498">
        <v>0</v>
      </c>
      <c r="I552" s="496">
        <v>0</v>
      </c>
    </row>
    <row r="553" spans="1:9" ht="18">
      <c r="A553" s="294">
        <v>21020605</v>
      </c>
      <c r="B553" s="273" t="s">
        <v>662</v>
      </c>
      <c r="C553" s="204"/>
      <c r="D553" s="152" t="s">
        <v>818</v>
      </c>
      <c r="E553" s="80" t="s">
        <v>199</v>
      </c>
      <c r="F553" s="498"/>
      <c r="G553" s="495" t="s">
        <v>904</v>
      </c>
      <c r="H553" s="498">
        <v>83333.333333333328</v>
      </c>
      <c r="I553" s="495">
        <v>103000</v>
      </c>
    </row>
    <row r="554" spans="1:9" ht="18">
      <c r="A554" s="209">
        <v>21030100</v>
      </c>
      <c r="B554" s="210"/>
      <c r="C554" s="211"/>
      <c r="D554" s="152" t="s">
        <v>818</v>
      </c>
      <c r="E554" s="127" t="s">
        <v>200</v>
      </c>
      <c r="F554" s="498"/>
      <c r="G554" s="496"/>
      <c r="H554" s="498">
        <v>0</v>
      </c>
      <c r="I554" s="496">
        <v>0</v>
      </c>
    </row>
    <row r="555" spans="1:9" ht="18">
      <c r="A555" s="154">
        <v>21030101</v>
      </c>
      <c r="B555" s="273" t="s">
        <v>662</v>
      </c>
      <c r="C555" s="155"/>
      <c r="D555" s="152" t="s">
        <v>818</v>
      </c>
      <c r="E555" s="115" t="s">
        <v>201</v>
      </c>
      <c r="F555" s="498">
        <v>8863636</v>
      </c>
      <c r="G555" s="495" t="s">
        <v>966</v>
      </c>
      <c r="H555" s="498">
        <v>107500000</v>
      </c>
      <c r="I555" s="495">
        <v>300000000</v>
      </c>
    </row>
    <row r="556" spans="1:9" ht="18">
      <c r="A556" s="209"/>
      <c r="B556" s="210"/>
      <c r="C556" s="211"/>
      <c r="D556" s="210"/>
      <c r="E556" s="127" t="s">
        <v>204</v>
      </c>
      <c r="F556" s="498"/>
      <c r="G556" s="496"/>
      <c r="H556" s="498"/>
      <c r="I556" s="496"/>
    </row>
    <row r="557" spans="1:9" ht="18">
      <c r="A557" s="209">
        <v>22020100</v>
      </c>
      <c r="B557" s="210"/>
      <c r="C557" s="211"/>
      <c r="D557" s="210"/>
      <c r="E557" s="127" t="s">
        <v>205</v>
      </c>
      <c r="F557" s="498"/>
      <c r="G557" s="496"/>
      <c r="H557" s="498"/>
      <c r="I557" s="496"/>
    </row>
    <row r="558" spans="1:9" ht="18">
      <c r="A558" s="154">
        <v>22020102</v>
      </c>
      <c r="B558" s="273" t="s">
        <v>664</v>
      </c>
      <c r="C558" s="155"/>
      <c r="D558" s="152" t="s">
        <v>818</v>
      </c>
      <c r="E558" s="207" t="s">
        <v>207</v>
      </c>
      <c r="F558" s="498"/>
      <c r="G558" s="495" t="s">
        <v>967</v>
      </c>
      <c r="H558" s="498"/>
      <c r="I558" s="495">
        <v>400000</v>
      </c>
    </row>
    <row r="559" spans="1:9" s="134" customFormat="1" ht="18">
      <c r="A559" s="209">
        <v>22020300</v>
      </c>
      <c r="B559" s="210"/>
      <c r="C559" s="211"/>
      <c r="D559" s="152" t="s">
        <v>818</v>
      </c>
      <c r="E559" s="208" t="s">
        <v>213</v>
      </c>
      <c r="F559" s="498"/>
      <c r="G559" s="496"/>
      <c r="H559" s="498"/>
      <c r="I559" s="496"/>
    </row>
    <row r="560" spans="1:9" ht="18">
      <c r="A560" s="154">
        <v>22020301</v>
      </c>
      <c r="B560" s="273" t="s">
        <v>662</v>
      </c>
      <c r="C560" s="155"/>
      <c r="D560" s="152" t="s">
        <v>818</v>
      </c>
      <c r="E560" s="207" t="s">
        <v>535</v>
      </c>
      <c r="F560" s="497" t="s">
        <v>970</v>
      </c>
      <c r="G560" s="495" t="s">
        <v>911</v>
      </c>
      <c r="H560" s="497">
        <v>120000</v>
      </c>
      <c r="I560" s="495">
        <v>5000000</v>
      </c>
    </row>
    <row r="561" spans="1:9" ht="36">
      <c r="A561" s="209">
        <v>22020400</v>
      </c>
      <c r="B561" s="210"/>
      <c r="C561" s="211"/>
      <c r="D561" s="152" t="s">
        <v>818</v>
      </c>
      <c r="E561" s="127" t="s">
        <v>223</v>
      </c>
      <c r="F561" s="498"/>
      <c r="G561" s="496"/>
      <c r="H561" s="498"/>
      <c r="I561" s="496"/>
    </row>
    <row r="562" spans="1:9" ht="18">
      <c r="A562" s="154">
        <v>22020406</v>
      </c>
      <c r="B562" s="273" t="s">
        <v>662</v>
      </c>
      <c r="C562" s="155"/>
      <c r="D562" s="152" t="s">
        <v>818</v>
      </c>
      <c r="E562" s="207" t="s">
        <v>227</v>
      </c>
      <c r="F562" s="498"/>
      <c r="G562" s="495" t="s">
        <v>968</v>
      </c>
      <c r="H562" s="498">
        <v>230000</v>
      </c>
      <c r="I562" s="495">
        <v>4000000</v>
      </c>
    </row>
    <row r="563" spans="1:9" ht="18">
      <c r="A563" s="209">
        <v>22020900</v>
      </c>
      <c r="B563" s="210"/>
      <c r="C563" s="211"/>
      <c r="D563" s="152" t="s">
        <v>818</v>
      </c>
      <c r="E563" s="127" t="s">
        <v>246</v>
      </c>
      <c r="F563" s="498"/>
      <c r="G563" s="496"/>
      <c r="H563" s="498"/>
      <c r="I563" s="496"/>
    </row>
    <row r="564" spans="1:9" ht="18">
      <c r="A564" s="154">
        <v>22020901</v>
      </c>
      <c r="B564" s="273" t="s">
        <v>662</v>
      </c>
      <c r="C564" s="155"/>
      <c r="D564" s="152" t="s">
        <v>818</v>
      </c>
      <c r="E564" s="115" t="s">
        <v>247</v>
      </c>
      <c r="F564" s="498"/>
      <c r="G564" s="495" t="s">
        <v>968</v>
      </c>
      <c r="H564" s="498">
        <v>720000</v>
      </c>
      <c r="I564" s="495">
        <v>2200000</v>
      </c>
    </row>
    <row r="565" spans="1:9" ht="18">
      <c r="A565" s="154">
        <v>22020902</v>
      </c>
      <c r="B565" s="273" t="s">
        <v>662</v>
      </c>
      <c r="C565" s="155"/>
      <c r="D565" s="152" t="s">
        <v>818</v>
      </c>
      <c r="E565" s="115" t="s">
        <v>248</v>
      </c>
      <c r="F565" s="498"/>
      <c r="G565" s="496"/>
      <c r="H565" s="498"/>
      <c r="I565" s="496"/>
    </row>
    <row r="566" spans="1:9" ht="36">
      <c r="A566" s="209">
        <v>22021000</v>
      </c>
      <c r="B566" s="210"/>
      <c r="C566" s="211"/>
      <c r="D566" s="152" t="s">
        <v>818</v>
      </c>
      <c r="E566" s="127" t="s">
        <v>249</v>
      </c>
      <c r="F566" s="498"/>
      <c r="G566" s="496"/>
      <c r="H566" s="498"/>
      <c r="I566" s="496"/>
    </row>
    <row r="567" spans="1:9" ht="18">
      <c r="A567" s="154">
        <v>22021017</v>
      </c>
      <c r="B567" s="273" t="s">
        <v>662</v>
      </c>
      <c r="C567" s="155"/>
      <c r="D567" s="152" t="s">
        <v>818</v>
      </c>
      <c r="E567" s="115" t="s">
        <v>262</v>
      </c>
      <c r="F567" s="498"/>
      <c r="G567" s="496" t="s">
        <v>969</v>
      </c>
      <c r="H567" s="498">
        <v>1250000</v>
      </c>
      <c r="I567" s="496">
        <v>5000000</v>
      </c>
    </row>
    <row r="568" spans="1:9" ht="18">
      <c r="A568" s="209"/>
      <c r="B568" s="210"/>
      <c r="C568" s="211"/>
      <c r="D568" s="210"/>
      <c r="E568" s="133" t="s">
        <v>164</v>
      </c>
      <c r="F568" s="508">
        <f>SUM(F522:F555)</f>
        <v>8863636</v>
      </c>
      <c r="G568" s="508">
        <f t="shared" ref="G568:I568" si="69">SUM(G522:G555)</f>
        <v>2340894</v>
      </c>
      <c r="H568" s="508">
        <f t="shared" si="69"/>
        <v>126540163.33333334</v>
      </c>
      <c r="I568" s="508">
        <f t="shared" si="69"/>
        <v>331674475.54000002</v>
      </c>
    </row>
    <row r="569" spans="1:9" ht="18.75" thickBot="1">
      <c r="A569" s="167"/>
      <c r="B569" s="168"/>
      <c r="C569" s="169"/>
      <c r="D569" s="168"/>
      <c r="E569" s="170" t="s">
        <v>204</v>
      </c>
      <c r="F569" s="508">
        <f>SUM(F558:F567)</f>
        <v>0</v>
      </c>
      <c r="G569" s="508">
        <f t="shared" ref="G569:I569" si="70">SUM(G558:G567)</f>
        <v>0</v>
      </c>
      <c r="H569" s="508">
        <f t="shared" si="70"/>
        <v>2320000</v>
      </c>
      <c r="I569" s="508">
        <f t="shared" si="70"/>
        <v>16600000</v>
      </c>
    </row>
    <row r="570" spans="1:9" ht="19.5" thickBot="1">
      <c r="A570" s="290"/>
      <c r="B570" s="216"/>
      <c r="C570" s="296"/>
      <c r="D570" s="218"/>
      <c r="E570" s="136" t="s">
        <v>300</v>
      </c>
      <c r="F570" s="508">
        <f>F568+F569</f>
        <v>8863636</v>
      </c>
      <c r="G570" s="508">
        <f t="shared" ref="G570:I570" si="71">G568+G569</f>
        <v>2340894</v>
      </c>
      <c r="H570" s="508">
        <f t="shared" si="71"/>
        <v>128860163.33333334</v>
      </c>
      <c r="I570" s="508">
        <f t="shared" si="71"/>
        <v>348274475.54000002</v>
      </c>
    </row>
    <row r="571" spans="1:9" ht="37.5">
      <c r="A571" s="694" t="s">
        <v>819</v>
      </c>
      <c r="B571" s="695"/>
      <c r="C571" s="695"/>
      <c r="D571" s="695"/>
      <c r="E571" s="695"/>
      <c r="F571" s="695"/>
      <c r="G571" s="695"/>
      <c r="H571" s="695"/>
      <c r="I571" s="696"/>
    </row>
    <row r="572" spans="1:9" ht="23.25">
      <c r="A572" s="697" t="s">
        <v>492</v>
      </c>
      <c r="B572" s="698"/>
      <c r="C572" s="698"/>
      <c r="D572" s="698"/>
      <c r="E572" s="698"/>
      <c r="F572" s="698"/>
      <c r="G572" s="698"/>
      <c r="H572" s="698"/>
      <c r="I572" s="699"/>
    </row>
    <row r="573" spans="1:9" ht="22.5">
      <c r="A573" s="689" t="s">
        <v>1046</v>
      </c>
      <c r="B573" s="690"/>
      <c r="C573" s="690"/>
      <c r="D573" s="690"/>
      <c r="E573" s="690"/>
      <c r="F573" s="690"/>
      <c r="G573" s="690"/>
      <c r="H573" s="690"/>
      <c r="I573" s="700"/>
    </row>
    <row r="574" spans="1:9" ht="27.75" customHeight="1" thickBot="1">
      <c r="A574" s="701" t="s">
        <v>281</v>
      </c>
      <c r="B574" s="702"/>
      <c r="C574" s="702"/>
      <c r="D574" s="702"/>
      <c r="E574" s="702"/>
      <c r="F574" s="702"/>
      <c r="G574" s="702"/>
      <c r="H574" s="702"/>
      <c r="I574" s="703"/>
    </row>
    <row r="575" spans="1:9" ht="18.75" thickBot="1">
      <c r="A575" s="718" t="s">
        <v>420</v>
      </c>
      <c r="B575" s="719"/>
      <c r="C575" s="719"/>
      <c r="D575" s="719"/>
      <c r="E575" s="719"/>
      <c r="F575" s="719"/>
      <c r="G575" s="719"/>
      <c r="H575" s="719"/>
      <c r="I575" s="720"/>
    </row>
    <row r="576" spans="1:9" s="171" customFormat="1" ht="36.75" thickBot="1">
      <c r="A576" s="143" t="s">
        <v>471</v>
      </c>
      <c r="B576" s="68" t="s">
        <v>464</v>
      </c>
      <c r="C576" s="144" t="s">
        <v>460</v>
      </c>
      <c r="D576" s="68" t="s">
        <v>463</v>
      </c>
      <c r="E576" s="145" t="s">
        <v>1</v>
      </c>
      <c r="F576" s="68" t="s">
        <v>1003</v>
      </c>
      <c r="G576" s="146" t="s">
        <v>1002</v>
      </c>
      <c r="H576" s="147" t="s">
        <v>1001</v>
      </c>
      <c r="I576" s="148" t="s">
        <v>1048</v>
      </c>
    </row>
    <row r="577" spans="1:9" ht="18">
      <c r="A577" s="221">
        <v>20000000</v>
      </c>
      <c r="B577" s="222"/>
      <c r="C577" s="223"/>
      <c r="D577" s="152" t="s">
        <v>818</v>
      </c>
      <c r="E577" s="95" t="s">
        <v>163</v>
      </c>
      <c r="F577" s="224"/>
      <c r="G577" s="225"/>
      <c r="H577" s="498"/>
      <c r="I577" s="496"/>
    </row>
    <row r="578" spans="1:9" ht="18">
      <c r="A578" s="187">
        <v>21000000</v>
      </c>
      <c r="B578" s="188"/>
      <c r="C578" s="189"/>
      <c r="D578" s="152" t="s">
        <v>818</v>
      </c>
      <c r="E578" s="72" t="s">
        <v>164</v>
      </c>
      <c r="F578" s="190"/>
      <c r="G578" s="191"/>
      <c r="H578" s="498"/>
      <c r="I578" s="496"/>
    </row>
    <row r="579" spans="1:9" ht="18">
      <c r="A579" s="187">
        <v>21010000</v>
      </c>
      <c r="B579" s="188"/>
      <c r="C579" s="189"/>
      <c r="D579" s="152" t="s">
        <v>818</v>
      </c>
      <c r="E579" s="72" t="s">
        <v>165</v>
      </c>
      <c r="F579" s="190"/>
      <c r="G579" s="191"/>
      <c r="H579" s="498"/>
      <c r="I579" s="496"/>
    </row>
    <row r="580" spans="1:9" ht="18">
      <c r="A580" s="197">
        <v>21010103</v>
      </c>
      <c r="B580" s="273" t="s">
        <v>662</v>
      </c>
      <c r="C580" s="198"/>
      <c r="D580" s="152" t="s">
        <v>818</v>
      </c>
      <c r="E580" s="80" t="s">
        <v>168</v>
      </c>
      <c r="F580" s="497" t="s">
        <v>971</v>
      </c>
      <c r="G580" s="496"/>
      <c r="H580" s="497"/>
      <c r="I580" s="496"/>
    </row>
    <row r="581" spans="1:9" ht="18">
      <c r="A581" s="197">
        <v>21010104</v>
      </c>
      <c r="B581" s="273" t="s">
        <v>662</v>
      </c>
      <c r="C581" s="198"/>
      <c r="D581" s="152" t="s">
        <v>818</v>
      </c>
      <c r="E581" s="80" t="s">
        <v>169</v>
      </c>
      <c r="F581" s="498"/>
      <c r="G581" s="496"/>
      <c r="H581" s="498"/>
      <c r="I581" s="496"/>
    </row>
    <row r="582" spans="1:9" ht="18">
      <c r="A582" s="197">
        <v>21010105</v>
      </c>
      <c r="B582" s="273" t="s">
        <v>662</v>
      </c>
      <c r="C582" s="198"/>
      <c r="D582" s="152" t="s">
        <v>818</v>
      </c>
      <c r="E582" s="80" t="s">
        <v>170</v>
      </c>
      <c r="F582" s="497" t="s">
        <v>972</v>
      </c>
      <c r="G582" s="495" t="s">
        <v>974</v>
      </c>
      <c r="H582" s="497">
        <v>474245.83333333331</v>
      </c>
      <c r="I582" s="495">
        <v>586167.85</v>
      </c>
    </row>
    <row r="583" spans="1:9" ht="18">
      <c r="A583" s="197">
        <v>21010106</v>
      </c>
      <c r="B583" s="273" t="s">
        <v>662</v>
      </c>
      <c r="C583" s="198"/>
      <c r="D583" s="152" t="s">
        <v>818</v>
      </c>
      <c r="E583" s="80" t="s">
        <v>171</v>
      </c>
      <c r="F583" s="498"/>
      <c r="G583" s="496"/>
      <c r="H583" s="498">
        <v>0</v>
      </c>
      <c r="I583" s="496">
        <v>0</v>
      </c>
    </row>
    <row r="584" spans="1:9" ht="18">
      <c r="A584" s="226"/>
      <c r="B584" s="273" t="s">
        <v>662</v>
      </c>
      <c r="C584" s="198"/>
      <c r="D584" s="152" t="s">
        <v>818</v>
      </c>
      <c r="E584" s="115" t="s">
        <v>693</v>
      </c>
      <c r="F584" s="498"/>
      <c r="G584" s="496"/>
      <c r="H584" s="498"/>
      <c r="I584" s="496">
        <v>648900</v>
      </c>
    </row>
    <row r="585" spans="1:9" ht="36">
      <c r="A585" s="187">
        <v>21020300</v>
      </c>
      <c r="B585" s="188"/>
      <c r="C585" s="189"/>
      <c r="D585" s="152" t="s">
        <v>818</v>
      </c>
      <c r="E585" s="72" t="s">
        <v>193</v>
      </c>
      <c r="F585" s="498"/>
      <c r="G585" s="496"/>
      <c r="H585" s="498">
        <v>0</v>
      </c>
      <c r="I585" s="496">
        <v>0</v>
      </c>
    </row>
    <row r="586" spans="1:9" ht="18">
      <c r="A586" s="197">
        <v>21020301</v>
      </c>
      <c r="B586" s="273" t="s">
        <v>662</v>
      </c>
      <c r="C586" s="198"/>
      <c r="D586" s="152" t="s">
        <v>818</v>
      </c>
      <c r="E586" s="115" t="s">
        <v>178</v>
      </c>
      <c r="F586" s="497" t="s">
        <v>973</v>
      </c>
      <c r="G586" s="496"/>
      <c r="H586" s="497">
        <v>0</v>
      </c>
      <c r="I586" s="496">
        <v>0</v>
      </c>
    </row>
    <row r="587" spans="1:9" ht="18">
      <c r="A587" s="197">
        <v>21020302</v>
      </c>
      <c r="B587" s="273" t="s">
        <v>662</v>
      </c>
      <c r="C587" s="198"/>
      <c r="D587" s="152" t="s">
        <v>818</v>
      </c>
      <c r="E587" s="115" t="s">
        <v>179</v>
      </c>
      <c r="F587" s="497" t="s">
        <v>975</v>
      </c>
      <c r="G587" s="496"/>
      <c r="H587" s="497">
        <v>0</v>
      </c>
      <c r="I587" s="496">
        <v>0</v>
      </c>
    </row>
    <row r="588" spans="1:9" ht="18">
      <c r="A588" s="197">
        <v>21020303</v>
      </c>
      <c r="B588" s="273" t="s">
        <v>662</v>
      </c>
      <c r="C588" s="198"/>
      <c r="D588" s="152" t="s">
        <v>818</v>
      </c>
      <c r="E588" s="115" t="s">
        <v>180</v>
      </c>
      <c r="F588" s="497" t="s">
        <v>976</v>
      </c>
      <c r="G588" s="496"/>
      <c r="H588" s="497">
        <v>0</v>
      </c>
      <c r="I588" s="496">
        <v>0</v>
      </c>
    </row>
    <row r="589" spans="1:9" ht="18">
      <c r="A589" s="197">
        <v>21020304</v>
      </c>
      <c r="B589" s="273" t="s">
        <v>662</v>
      </c>
      <c r="C589" s="198"/>
      <c r="D589" s="152" t="s">
        <v>818</v>
      </c>
      <c r="E589" s="115" t="s">
        <v>181</v>
      </c>
      <c r="F589" s="497" t="s">
        <v>977</v>
      </c>
      <c r="G589" s="496"/>
      <c r="H589" s="497">
        <v>0</v>
      </c>
      <c r="I589" s="496">
        <v>0</v>
      </c>
    </row>
    <row r="590" spans="1:9" ht="18">
      <c r="A590" s="197">
        <v>21020312</v>
      </c>
      <c r="B590" s="273" t="s">
        <v>662</v>
      </c>
      <c r="C590" s="198"/>
      <c r="D590" s="152" t="s">
        <v>818</v>
      </c>
      <c r="E590" s="115" t="s">
        <v>184</v>
      </c>
      <c r="F590" s="498"/>
      <c r="G590" s="496"/>
      <c r="H590" s="498">
        <v>0</v>
      </c>
      <c r="I590" s="496">
        <v>0</v>
      </c>
    </row>
    <row r="591" spans="1:9" ht="18">
      <c r="A591" s="197">
        <v>21020315</v>
      </c>
      <c r="B591" s="273" t="s">
        <v>662</v>
      </c>
      <c r="C591" s="198"/>
      <c r="D591" s="152" t="s">
        <v>818</v>
      </c>
      <c r="E591" s="115" t="s">
        <v>187</v>
      </c>
      <c r="F591" s="497" t="s">
        <v>978</v>
      </c>
      <c r="G591" s="496"/>
      <c r="H591" s="497">
        <v>0</v>
      </c>
      <c r="I591" s="496">
        <v>0</v>
      </c>
    </row>
    <row r="592" spans="1:9" ht="18">
      <c r="A592" s="197">
        <v>21020314</v>
      </c>
      <c r="B592" s="273" t="s">
        <v>662</v>
      </c>
      <c r="C592" s="198"/>
      <c r="D592" s="152" t="s">
        <v>818</v>
      </c>
      <c r="E592" s="115" t="s">
        <v>532</v>
      </c>
      <c r="F592" s="498"/>
      <c r="G592" s="496"/>
      <c r="H592" s="498">
        <v>0</v>
      </c>
      <c r="I592" s="496">
        <v>0</v>
      </c>
    </row>
    <row r="593" spans="1:9" ht="18">
      <c r="A593" s="197">
        <v>21020305</v>
      </c>
      <c r="B593" s="273" t="s">
        <v>662</v>
      </c>
      <c r="C593" s="198"/>
      <c r="D593" s="152" t="s">
        <v>818</v>
      </c>
      <c r="E593" s="115" t="s">
        <v>533</v>
      </c>
      <c r="F593" s="498"/>
      <c r="G593" s="496"/>
      <c r="H593" s="498">
        <v>0</v>
      </c>
      <c r="I593" s="496">
        <v>0</v>
      </c>
    </row>
    <row r="594" spans="1:9" ht="18">
      <c r="A594" s="197">
        <v>21020306</v>
      </c>
      <c r="B594" s="273" t="s">
        <v>662</v>
      </c>
      <c r="C594" s="198"/>
      <c r="D594" s="152" t="s">
        <v>818</v>
      </c>
      <c r="E594" s="115" t="s">
        <v>534</v>
      </c>
      <c r="F594" s="498"/>
      <c r="G594" s="496"/>
      <c r="H594" s="498">
        <v>0</v>
      </c>
      <c r="I594" s="496">
        <v>0</v>
      </c>
    </row>
    <row r="595" spans="1:9" ht="18">
      <c r="A595" s="187">
        <v>21020400</v>
      </c>
      <c r="B595" s="188"/>
      <c r="C595" s="189"/>
      <c r="D595" s="152" t="s">
        <v>818</v>
      </c>
      <c r="E595" s="72" t="s">
        <v>194</v>
      </c>
      <c r="F595" s="498"/>
      <c r="G595" s="496"/>
      <c r="H595" s="498">
        <v>0</v>
      </c>
      <c r="I595" s="496">
        <v>0</v>
      </c>
    </row>
    <row r="596" spans="1:9" ht="18">
      <c r="A596" s="197">
        <v>21020401</v>
      </c>
      <c r="B596" s="273" t="s">
        <v>662</v>
      </c>
      <c r="C596" s="198"/>
      <c r="D596" s="152" t="s">
        <v>818</v>
      </c>
      <c r="E596" s="115" t="s">
        <v>178</v>
      </c>
      <c r="F596" s="498"/>
      <c r="G596" s="496"/>
      <c r="H596" s="498">
        <v>0</v>
      </c>
      <c r="I596" s="496">
        <v>0</v>
      </c>
    </row>
    <row r="597" spans="1:9" ht="18">
      <c r="A597" s="197">
        <v>21020402</v>
      </c>
      <c r="B597" s="273" t="s">
        <v>662</v>
      </c>
      <c r="C597" s="198"/>
      <c r="D597" s="152" t="s">
        <v>818</v>
      </c>
      <c r="E597" s="115" t="s">
        <v>179</v>
      </c>
      <c r="F597" s="498"/>
      <c r="G597" s="496"/>
      <c r="H597" s="498">
        <v>0</v>
      </c>
      <c r="I597" s="496">
        <v>0</v>
      </c>
    </row>
    <row r="598" spans="1:9" ht="18">
      <c r="A598" s="197">
        <v>21020403</v>
      </c>
      <c r="B598" s="273" t="s">
        <v>662</v>
      </c>
      <c r="C598" s="198"/>
      <c r="D598" s="152" t="s">
        <v>818</v>
      </c>
      <c r="E598" s="115" t="s">
        <v>180</v>
      </c>
      <c r="F598" s="498"/>
      <c r="G598" s="496"/>
      <c r="H598" s="498">
        <v>0</v>
      </c>
      <c r="I598" s="496">
        <v>0</v>
      </c>
    </row>
    <row r="599" spans="1:9" ht="18">
      <c r="A599" s="197">
        <v>21020404</v>
      </c>
      <c r="B599" s="273" t="s">
        <v>662</v>
      </c>
      <c r="C599" s="198"/>
      <c r="D599" s="152" t="s">
        <v>818</v>
      </c>
      <c r="E599" s="115" t="s">
        <v>181</v>
      </c>
      <c r="F599" s="498"/>
      <c r="G599" s="496"/>
      <c r="H599" s="498">
        <v>0</v>
      </c>
      <c r="I599" s="496">
        <v>0</v>
      </c>
    </row>
    <row r="600" spans="1:9" ht="18">
      <c r="A600" s="197">
        <v>21020412</v>
      </c>
      <c r="B600" s="273" t="s">
        <v>662</v>
      </c>
      <c r="C600" s="198"/>
      <c r="D600" s="152" t="s">
        <v>818</v>
      </c>
      <c r="E600" s="115" t="s">
        <v>184</v>
      </c>
      <c r="F600" s="498"/>
      <c r="G600" s="496"/>
      <c r="H600" s="498">
        <v>0</v>
      </c>
      <c r="I600" s="496">
        <v>0</v>
      </c>
    </row>
    <row r="601" spans="1:9" ht="18">
      <c r="A601" s="197">
        <v>21020415</v>
      </c>
      <c r="B601" s="273" t="s">
        <v>662</v>
      </c>
      <c r="C601" s="198"/>
      <c r="D601" s="152" t="s">
        <v>818</v>
      </c>
      <c r="E601" s="115" t="s">
        <v>187</v>
      </c>
      <c r="F601" s="498"/>
      <c r="G601" s="496"/>
      <c r="H601" s="498">
        <v>0</v>
      </c>
      <c r="I601" s="496">
        <v>0</v>
      </c>
    </row>
    <row r="602" spans="1:9" ht="18">
      <c r="A602" s="187">
        <v>21020500</v>
      </c>
      <c r="B602" s="188"/>
      <c r="C602" s="189"/>
      <c r="D602" s="152" t="s">
        <v>818</v>
      </c>
      <c r="E602" s="72" t="s">
        <v>195</v>
      </c>
      <c r="F602" s="498"/>
      <c r="G602" s="496"/>
      <c r="H602" s="498">
        <v>0</v>
      </c>
      <c r="I602" s="496">
        <v>0</v>
      </c>
    </row>
    <row r="603" spans="1:9" ht="18">
      <c r="A603" s="197">
        <v>21020501</v>
      </c>
      <c r="B603" s="273" t="s">
        <v>662</v>
      </c>
      <c r="C603" s="198"/>
      <c r="D603" s="152" t="s">
        <v>818</v>
      </c>
      <c r="E603" s="115" t="s">
        <v>178</v>
      </c>
      <c r="F603" s="497" t="s">
        <v>979</v>
      </c>
      <c r="G603" s="495" t="s">
        <v>981</v>
      </c>
      <c r="H603" s="497">
        <v>165942.5</v>
      </c>
      <c r="I603" s="495">
        <v>205104.93</v>
      </c>
    </row>
    <row r="604" spans="1:9" ht="18">
      <c r="A604" s="294">
        <v>21020502</v>
      </c>
      <c r="B604" s="273" t="s">
        <v>662</v>
      </c>
      <c r="C604" s="204"/>
      <c r="D604" s="152" t="s">
        <v>818</v>
      </c>
      <c r="E604" s="115" t="s">
        <v>179</v>
      </c>
      <c r="F604" s="497" t="s">
        <v>980</v>
      </c>
      <c r="G604" s="495" t="s">
        <v>982</v>
      </c>
      <c r="H604" s="497">
        <v>94847.5</v>
      </c>
      <c r="I604" s="495">
        <v>117231.51</v>
      </c>
    </row>
    <row r="605" spans="1:9" ht="18">
      <c r="A605" s="294">
        <v>21020503</v>
      </c>
      <c r="B605" s="273" t="s">
        <v>662</v>
      </c>
      <c r="C605" s="204"/>
      <c r="D605" s="152" t="s">
        <v>818</v>
      </c>
      <c r="E605" s="115" t="s">
        <v>180</v>
      </c>
      <c r="F605" s="498"/>
      <c r="G605" s="495" t="s">
        <v>983</v>
      </c>
      <c r="H605" s="498">
        <v>201666.66666666666</v>
      </c>
      <c r="I605" s="495">
        <v>249260</v>
      </c>
    </row>
    <row r="606" spans="1:9" ht="18">
      <c r="A606" s="294">
        <v>21020504</v>
      </c>
      <c r="B606" s="273" t="s">
        <v>662</v>
      </c>
      <c r="C606" s="204"/>
      <c r="D606" s="152" t="s">
        <v>818</v>
      </c>
      <c r="E606" s="115" t="s">
        <v>181</v>
      </c>
      <c r="F606" s="498"/>
      <c r="G606" s="495" t="s">
        <v>984</v>
      </c>
      <c r="H606" s="498">
        <v>23711.666666666668</v>
      </c>
      <c r="I606" s="495">
        <v>29307.62</v>
      </c>
    </row>
    <row r="607" spans="1:9" ht="18">
      <c r="A607" s="294">
        <v>21020512</v>
      </c>
      <c r="B607" s="273" t="s">
        <v>662</v>
      </c>
      <c r="C607" s="204"/>
      <c r="D607" s="152" t="s">
        <v>818</v>
      </c>
      <c r="E607" s="115" t="s">
        <v>184</v>
      </c>
      <c r="F607" s="498"/>
      <c r="G607" s="496"/>
      <c r="H607" s="498">
        <v>0</v>
      </c>
      <c r="I607" s="496">
        <v>0</v>
      </c>
    </row>
    <row r="608" spans="1:9" ht="18">
      <c r="A608" s="294">
        <v>21020515</v>
      </c>
      <c r="B608" s="273" t="s">
        <v>662</v>
      </c>
      <c r="C608" s="204"/>
      <c r="D608" s="152" t="s">
        <v>818</v>
      </c>
      <c r="E608" s="115" t="s">
        <v>187</v>
      </c>
      <c r="F608" s="498"/>
      <c r="G608" s="495" t="s">
        <v>985</v>
      </c>
      <c r="H608" s="498">
        <v>185999.16666666666</v>
      </c>
      <c r="I608" s="495">
        <v>229894.97</v>
      </c>
    </row>
    <row r="609" spans="1:9" ht="18">
      <c r="A609" s="200">
        <v>21020600</v>
      </c>
      <c r="B609" s="201"/>
      <c r="C609" s="202"/>
      <c r="D609" s="152" t="s">
        <v>818</v>
      </c>
      <c r="E609" s="72" t="s">
        <v>196</v>
      </c>
      <c r="F609" s="498"/>
      <c r="G609" s="496"/>
      <c r="H609" s="498"/>
      <c r="I609" s="496"/>
    </row>
    <row r="610" spans="1:9" ht="18">
      <c r="A610" s="294">
        <v>21020605</v>
      </c>
      <c r="B610" s="273" t="s">
        <v>662</v>
      </c>
      <c r="C610" s="204"/>
      <c r="D610" s="152" t="s">
        <v>818</v>
      </c>
      <c r="E610" s="80" t="s">
        <v>199</v>
      </c>
      <c r="F610" s="498"/>
      <c r="G610" s="496"/>
      <c r="H610" s="498"/>
      <c r="I610" s="496"/>
    </row>
    <row r="611" spans="1:9" ht="18">
      <c r="A611" s="209">
        <v>22020000</v>
      </c>
      <c r="B611" s="210"/>
      <c r="C611" s="211"/>
      <c r="D611" s="210"/>
      <c r="E611" s="127" t="s">
        <v>204</v>
      </c>
      <c r="F611" s="498"/>
      <c r="G611" s="496"/>
      <c r="H611" s="498"/>
      <c r="I611" s="496"/>
    </row>
    <row r="612" spans="1:9" ht="18">
      <c r="A612" s="209">
        <v>22020100</v>
      </c>
      <c r="B612" s="210"/>
      <c r="C612" s="211"/>
      <c r="D612" s="210"/>
      <c r="E612" s="127" t="s">
        <v>205</v>
      </c>
      <c r="F612" s="498"/>
      <c r="G612" s="496"/>
      <c r="H612" s="498"/>
      <c r="I612" s="496"/>
    </row>
    <row r="613" spans="1:9" ht="18">
      <c r="A613" s="154">
        <v>22020102</v>
      </c>
      <c r="B613" s="273" t="s">
        <v>664</v>
      </c>
      <c r="C613" s="155"/>
      <c r="D613" s="152"/>
      <c r="E613" s="207" t="s">
        <v>207</v>
      </c>
      <c r="F613" s="498"/>
      <c r="G613" s="495" t="s">
        <v>986</v>
      </c>
      <c r="H613" s="498">
        <v>180000</v>
      </c>
      <c r="I613" s="495">
        <v>200000</v>
      </c>
    </row>
    <row r="614" spans="1:9" ht="18">
      <c r="A614" s="209">
        <v>22020300</v>
      </c>
      <c r="B614" s="210"/>
      <c r="C614" s="211"/>
      <c r="D614" s="210"/>
      <c r="E614" s="127" t="s">
        <v>213</v>
      </c>
      <c r="F614" s="498"/>
      <c r="G614" s="496"/>
      <c r="H614" s="498"/>
      <c r="I614" s="496"/>
    </row>
    <row r="615" spans="1:9" ht="18">
      <c r="A615" s="154">
        <v>22020301</v>
      </c>
      <c r="B615" s="273" t="s">
        <v>662</v>
      </c>
      <c r="C615" s="155"/>
      <c r="D615" s="152"/>
      <c r="E615" s="207" t="s">
        <v>439</v>
      </c>
      <c r="F615" s="497" t="s">
        <v>987</v>
      </c>
      <c r="G615" s="495" t="s">
        <v>912</v>
      </c>
      <c r="H615" s="497">
        <v>4750000</v>
      </c>
      <c r="I615" s="495">
        <v>6000000</v>
      </c>
    </row>
    <row r="616" spans="1:9" ht="18">
      <c r="A616" s="154">
        <v>22020305</v>
      </c>
      <c r="B616" s="295" t="s">
        <v>662</v>
      </c>
      <c r="C616" s="155"/>
      <c r="D616" s="130"/>
      <c r="E616" s="297" t="s">
        <v>216</v>
      </c>
      <c r="F616" s="498"/>
      <c r="G616" s="495" t="s">
        <v>988</v>
      </c>
      <c r="H616" s="498">
        <v>3185000</v>
      </c>
      <c r="I616" s="495">
        <v>5000000</v>
      </c>
    </row>
    <row r="617" spans="1:9" ht="36">
      <c r="A617" s="209">
        <v>22021000</v>
      </c>
      <c r="B617" s="210"/>
      <c r="C617" s="211"/>
      <c r="D617" s="210"/>
      <c r="E617" s="127" t="s">
        <v>249</v>
      </c>
      <c r="F617" s="498"/>
      <c r="G617" s="496"/>
      <c r="H617" s="498"/>
      <c r="I617" s="496"/>
    </row>
    <row r="618" spans="1:9" ht="18">
      <c r="A618" s="154">
        <v>22021017</v>
      </c>
      <c r="B618" s="273" t="s">
        <v>662</v>
      </c>
      <c r="C618" s="155"/>
      <c r="D618" s="152"/>
      <c r="E618" s="115" t="s">
        <v>679</v>
      </c>
      <c r="F618" s="498"/>
      <c r="G618" s="496"/>
      <c r="H618" s="498"/>
      <c r="I618" s="496">
        <v>5000000</v>
      </c>
    </row>
    <row r="619" spans="1:9" ht="18">
      <c r="A619" s="209"/>
      <c r="B619" s="210"/>
      <c r="C619" s="211"/>
      <c r="D619" s="210"/>
      <c r="E619" s="133" t="s">
        <v>338</v>
      </c>
      <c r="F619" s="508">
        <f>SUM(F580:F608)</f>
        <v>0</v>
      </c>
      <c r="G619" s="508">
        <f t="shared" ref="G619:I619" si="72">SUM(G580:G608)</f>
        <v>0</v>
      </c>
      <c r="H619" s="508">
        <f t="shared" si="72"/>
        <v>1146413.3333333333</v>
      </c>
      <c r="I619" s="508">
        <f t="shared" si="72"/>
        <v>2065866.8800000001</v>
      </c>
    </row>
    <row r="620" spans="1:9" ht="18.75" thickBot="1">
      <c r="A620" s="167"/>
      <c r="B620" s="168"/>
      <c r="C620" s="169"/>
      <c r="D620" s="168"/>
      <c r="E620" s="170" t="s">
        <v>204</v>
      </c>
      <c r="F620" s="508">
        <f>SUM(F613:F618)</f>
        <v>0</v>
      </c>
      <c r="G620" s="508">
        <f t="shared" ref="G620:I620" si="73">SUM(G613:G618)</f>
        <v>0</v>
      </c>
      <c r="H620" s="508">
        <f t="shared" si="73"/>
        <v>8115000</v>
      </c>
      <c r="I620" s="508">
        <f t="shared" si="73"/>
        <v>16200000</v>
      </c>
    </row>
    <row r="621" spans="1:9" ht="18.75" thickBot="1">
      <c r="A621" s="298"/>
      <c r="B621" s="299"/>
      <c r="C621" s="300"/>
      <c r="D621" s="299"/>
      <c r="E621" s="301" t="s">
        <v>300</v>
      </c>
      <c r="F621" s="508">
        <f>F619+F620</f>
        <v>0</v>
      </c>
      <c r="G621" s="508">
        <f t="shared" ref="G621:I621" si="74">G619+G620</f>
        <v>0</v>
      </c>
      <c r="H621" s="508">
        <f t="shared" si="74"/>
        <v>9261413.333333334</v>
      </c>
      <c r="I621" s="508">
        <f t="shared" si="74"/>
        <v>18265866.879999999</v>
      </c>
    </row>
    <row r="622" spans="1:9" ht="37.5">
      <c r="A622" s="694" t="s">
        <v>819</v>
      </c>
      <c r="B622" s="695"/>
      <c r="C622" s="695"/>
      <c r="D622" s="695"/>
      <c r="E622" s="695"/>
      <c r="F622" s="695"/>
      <c r="G622" s="695"/>
      <c r="H622" s="695"/>
      <c r="I622" s="696"/>
    </row>
    <row r="623" spans="1:9" ht="23.25">
      <c r="A623" s="697" t="s">
        <v>492</v>
      </c>
      <c r="B623" s="698"/>
      <c r="C623" s="698"/>
      <c r="D623" s="698"/>
      <c r="E623" s="698"/>
      <c r="F623" s="698"/>
      <c r="G623" s="698"/>
      <c r="H623" s="698"/>
      <c r="I623" s="699"/>
    </row>
    <row r="624" spans="1:9" ht="22.5">
      <c r="A624" s="689" t="s">
        <v>1046</v>
      </c>
      <c r="B624" s="690"/>
      <c r="C624" s="690"/>
      <c r="D624" s="690"/>
      <c r="E624" s="690"/>
      <c r="F624" s="690"/>
      <c r="G624" s="690"/>
      <c r="H624" s="690"/>
      <c r="I624" s="700"/>
    </row>
    <row r="625" spans="1:9" ht="30.75" customHeight="1" thickBot="1">
      <c r="A625" s="701" t="s">
        <v>336</v>
      </c>
      <c r="B625" s="702"/>
      <c r="C625" s="702"/>
      <c r="D625" s="702"/>
      <c r="E625" s="702"/>
      <c r="F625" s="702"/>
      <c r="G625" s="702"/>
      <c r="H625" s="702"/>
      <c r="I625" s="703"/>
    </row>
    <row r="626" spans="1:9" ht="30" customHeight="1" thickBot="1">
      <c r="A626" s="704" t="s">
        <v>396</v>
      </c>
      <c r="B626" s="705"/>
      <c r="C626" s="705"/>
      <c r="D626" s="705"/>
      <c r="E626" s="705"/>
      <c r="F626" s="705"/>
      <c r="G626" s="705"/>
      <c r="H626" s="705"/>
      <c r="I626" s="706"/>
    </row>
    <row r="627" spans="1:9" s="171" customFormat="1" ht="53.25" customHeight="1" thickBot="1">
      <c r="A627" s="143" t="s">
        <v>703</v>
      </c>
      <c r="B627" s="68" t="s">
        <v>464</v>
      </c>
      <c r="C627" s="144" t="s">
        <v>460</v>
      </c>
      <c r="D627" s="68" t="s">
        <v>463</v>
      </c>
      <c r="E627" s="145" t="s">
        <v>1</v>
      </c>
      <c r="F627" s="68" t="s">
        <v>1003</v>
      </c>
      <c r="G627" s="146" t="s">
        <v>1002</v>
      </c>
      <c r="H627" s="147" t="s">
        <v>1001</v>
      </c>
      <c r="I627" s="148" t="s">
        <v>1048</v>
      </c>
    </row>
    <row r="628" spans="1:9" ht="30" customHeight="1">
      <c r="A628" s="302">
        <v>51702500000</v>
      </c>
      <c r="B628" s="273" t="s">
        <v>662</v>
      </c>
      <c r="C628" s="303"/>
      <c r="D628" s="152" t="s">
        <v>818</v>
      </c>
      <c r="E628" s="153" t="s">
        <v>702</v>
      </c>
      <c r="F628" s="509">
        <f>F698</f>
        <v>8607116.2400000002</v>
      </c>
      <c r="G628" s="509">
        <f t="shared" ref="G628:I628" si="75">G698</f>
        <v>25000000</v>
      </c>
      <c r="H628" s="509">
        <f t="shared" si="75"/>
        <v>869824090</v>
      </c>
      <c r="I628" s="509">
        <f t="shared" si="75"/>
        <v>2112295759.6700001</v>
      </c>
    </row>
    <row r="629" spans="1:9" ht="30" customHeight="1">
      <c r="A629" s="209">
        <v>505100300101</v>
      </c>
      <c r="B629" s="273" t="s">
        <v>662</v>
      </c>
      <c r="C629" s="304"/>
      <c r="D629" s="152" t="s">
        <v>818</v>
      </c>
      <c r="E629" s="115" t="s">
        <v>361</v>
      </c>
      <c r="F629" s="509">
        <f>F757</f>
        <v>71751164</v>
      </c>
      <c r="G629" s="509">
        <f t="shared" ref="G629:I629" si="76">G757</f>
        <v>121387074</v>
      </c>
      <c r="H629" s="509">
        <f t="shared" si="76"/>
        <v>99279228.333333328</v>
      </c>
      <c r="I629" s="509">
        <f t="shared" si="76"/>
        <v>146869484.91999999</v>
      </c>
    </row>
    <row r="630" spans="1:9" ht="30" customHeight="1">
      <c r="A630" s="209">
        <v>505100300102</v>
      </c>
      <c r="B630" s="273" t="s">
        <v>662</v>
      </c>
      <c r="C630" s="304"/>
      <c r="D630" s="152" t="s">
        <v>818</v>
      </c>
      <c r="E630" s="115" t="s">
        <v>381</v>
      </c>
      <c r="F630" s="509">
        <f>F822</f>
        <v>27910668.060000002</v>
      </c>
      <c r="G630" s="509">
        <f t="shared" ref="G630:I630" si="77">G822</f>
        <v>82404510</v>
      </c>
      <c r="H630" s="509">
        <f t="shared" si="77"/>
        <v>132747425</v>
      </c>
      <c r="I630" s="509">
        <f t="shared" si="77"/>
        <v>191011810.16</v>
      </c>
    </row>
    <row r="631" spans="1:9" ht="30" customHeight="1">
      <c r="A631" s="209">
        <v>505100300103</v>
      </c>
      <c r="B631" s="273" t="s">
        <v>662</v>
      </c>
      <c r="C631" s="304"/>
      <c r="D631" s="152" t="s">
        <v>818</v>
      </c>
      <c r="E631" s="115" t="s">
        <v>390</v>
      </c>
      <c r="F631" s="509">
        <f>F883</f>
        <v>7165478</v>
      </c>
      <c r="G631" s="509">
        <f t="shared" ref="G631:I631" si="78">G883</f>
        <v>19283763</v>
      </c>
      <c r="H631" s="509">
        <f t="shared" si="78"/>
        <v>15453135.833333332</v>
      </c>
      <c r="I631" s="509">
        <f t="shared" si="78"/>
        <v>22872239.390000001</v>
      </c>
    </row>
    <row r="632" spans="1:9" ht="30" customHeight="1">
      <c r="A632" s="209">
        <v>505100300104</v>
      </c>
      <c r="B632" s="273" t="s">
        <v>662</v>
      </c>
      <c r="C632" s="304"/>
      <c r="D632" s="152" t="s">
        <v>818</v>
      </c>
      <c r="E632" s="115" t="s">
        <v>382</v>
      </c>
      <c r="F632" s="506">
        <f>F924</f>
        <v>0</v>
      </c>
      <c r="G632" s="506">
        <f t="shared" ref="G632:I632" si="79">G924</f>
        <v>11788005</v>
      </c>
      <c r="H632" s="506">
        <f t="shared" si="79"/>
        <v>9656670.833333334</v>
      </c>
      <c r="I632" s="506">
        <f t="shared" si="79"/>
        <v>17192560.16</v>
      </c>
    </row>
    <row r="633" spans="1:9" ht="30" customHeight="1">
      <c r="A633" s="209">
        <v>505100300105</v>
      </c>
      <c r="B633" s="273" t="s">
        <v>662</v>
      </c>
      <c r="C633" s="304"/>
      <c r="D633" s="152" t="s">
        <v>818</v>
      </c>
      <c r="E633" s="115" t="s">
        <v>383</v>
      </c>
      <c r="F633" s="506">
        <f>F976</f>
        <v>0</v>
      </c>
      <c r="G633" s="506">
        <f t="shared" ref="G633:I633" si="80">G976</f>
        <v>5000000</v>
      </c>
      <c r="H633" s="506">
        <f t="shared" si="80"/>
        <v>4080000</v>
      </c>
      <c r="I633" s="506">
        <f t="shared" si="80"/>
        <v>6000000</v>
      </c>
    </row>
    <row r="634" spans="1:9" ht="30" customHeight="1">
      <c r="A634" s="209">
        <v>505100300106</v>
      </c>
      <c r="B634" s="273" t="s">
        <v>662</v>
      </c>
      <c r="C634" s="304"/>
      <c r="D634" s="152" t="s">
        <v>818</v>
      </c>
      <c r="E634" s="115" t="s">
        <v>384</v>
      </c>
      <c r="F634" s="509">
        <f>F1029</f>
        <v>1248697</v>
      </c>
      <c r="G634" s="509">
        <f t="shared" ref="G634:I634" si="81">G1029</f>
        <v>1797997</v>
      </c>
      <c r="H634" s="509">
        <f t="shared" si="81"/>
        <v>1481664.1666666667</v>
      </c>
      <c r="I634" s="509">
        <f t="shared" si="81"/>
        <v>2076130.5799999998</v>
      </c>
    </row>
    <row r="635" spans="1:9" ht="30" customHeight="1" thickBot="1">
      <c r="A635" s="167">
        <v>505100300107</v>
      </c>
      <c r="B635" s="273" t="s">
        <v>662</v>
      </c>
      <c r="C635" s="305"/>
      <c r="D635" s="152" t="s">
        <v>818</v>
      </c>
      <c r="E635" s="116" t="s">
        <v>397</v>
      </c>
      <c r="F635" s="509">
        <f>F1087</f>
        <v>1230331</v>
      </c>
      <c r="G635" s="509">
        <f t="shared" ref="G635:I635" si="82">G1087</f>
        <v>13108500</v>
      </c>
      <c r="H635" s="509">
        <f t="shared" si="82"/>
        <v>9727083.333333334</v>
      </c>
      <c r="I635" s="509">
        <f t="shared" si="82"/>
        <v>17376127.200000003</v>
      </c>
    </row>
    <row r="636" spans="1:9" ht="30" customHeight="1" thickBot="1">
      <c r="A636" s="159"/>
      <c r="B636" s="244"/>
      <c r="C636" s="245"/>
      <c r="D636" s="244"/>
      <c r="E636" s="162" t="s">
        <v>300</v>
      </c>
      <c r="F636" s="510">
        <f>SUM(F628:F635)</f>
        <v>117913454.3</v>
      </c>
      <c r="G636" s="510">
        <f t="shared" ref="G636:I636" si="83">SUM(G628:G635)</f>
        <v>279769849</v>
      </c>
      <c r="H636" s="510">
        <f t="shared" si="83"/>
        <v>1142249297.5</v>
      </c>
      <c r="I636" s="510">
        <f t="shared" si="83"/>
        <v>2515694112.0799994</v>
      </c>
    </row>
    <row r="637" spans="1:9" ht="30" customHeight="1" thickBot="1">
      <c r="A637" s="711" t="s">
        <v>514</v>
      </c>
      <c r="B637" s="712"/>
      <c r="C637" s="712"/>
      <c r="D637" s="712"/>
      <c r="E637" s="712"/>
      <c r="F637" s="712"/>
      <c r="G637" s="712"/>
      <c r="H637" s="713"/>
      <c r="I637" s="714"/>
    </row>
    <row r="638" spans="1:9" ht="30" customHeight="1">
      <c r="A638" s="163"/>
      <c r="B638" s="164"/>
      <c r="C638" s="165"/>
      <c r="D638" s="164"/>
      <c r="E638" s="132" t="s">
        <v>164</v>
      </c>
      <c r="F638" s="508">
        <f>F697+F756+F821+F882+F923+F975+F1028+F1086</f>
        <v>84365032.300000012</v>
      </c>
      <c r="G638" s="508">
        <f t="shared" ref="G638:I638" si="84">G697+G756+G821+G882+G923+G975+G1028+G1086</f>
        <v>241600000</v>
      </c>
      <c r="H638" s="508">
        <f t="shared" si="84"/>
        <v>264267000</v>
      </c>
      <c r="I638" s="508">
        <f t="shared" si="84"/>
        <v>524600000</v>
      </c>
    </row>
    <row r="639" spans="1:9" ht="30" customHeight="1" thickBot="1">
      <c r="A639" s="167"/>
      <c r="B639" s="168"/>
      <c r="C639" s="169"/>
      <c r="D639" s="168"/>
      <c r="E639" s="170" t="s">
        <v>511</v>
      </c>
      <c r="F639" s="508">
        <f>F696+F755+F820+F881+F922+F974+F1027+F1085</f>
        <v>33548422</v>
      </c>
      <c r="G639" s="508">
        <f t="shared" ref="G639:I639" si="85">G696+G755+G820+G881+G922+G974+G1027+G1085</f>
        <v>38169849</v>
      </c>
      <c r="H639" s="508">
        <f t="shared" si="85"/>
        <v>877982297.50000012</v>
      </c>
      <c r="I639" s="508">
        <f t="shared" si="85"/>
        <v>1991094112.0800004</v>
      </c>
    </row>
    <row r="640" spans="1:9" ht="30" customHeight="1" thickBot="1">
      <c r="A640" s="159"/>
      <c r="B640" s="244"/>
      <c r="C640" s="245"/>
      <c r="D640" s="244"/>
      <c r="E640" s="162"/>
      <c r="F640" s="508">
        <f>F638+F639</f>
        <v>117913454.30000001</v>
      </c>
      <c r="G640" s="508">
        <f t="shared" ref="G640:I640" si="86">G638+G639</f>
        <v>279769849</v>
      </c>
      <c r="H640" s="508">
        <f t="shared" si="86"/>
        <v>1142249297.5</v>
      </c>
      <c r="I640" s="508">
        <f t="shared" si="86"/>
        <v>2515694112.0800004</v>
      </c>
    </row>
    <row r="641" spans="1:9" ht="37.5">
      <c r="A641" s="694" t="s">
        <v>819</v>
      </c>
      <c r="B641" s="695"/>
      <c r="C641" s="695"/>
      <c r="D641" s="695"/>
      <c r="E641" s="695"/>
      <c r="F641" s="695"/>
      <c r="G641" s="695"/>
      <c r="H641" s="695"/>
      <c r="I641" s="696"/>
    </row>
    <row r="642" spans="1:9" ht="23.25">
      <c r="A642" s="697" t="s">
        <v>492</v>
      </c>
      <c r="B642" s="698"/>
      <c r="C642" s="698"/>
      <c r="D642" s="698"/>
      <c r="E642" s="698"/>
      <c r="F642" s="698"/>
      <c r="G642" s="698"/>
      <c r="H642" s="698"/>
      <c r="I642" s="699"/>
    </row>
    <row r="643" spans="1:9" ht="22.5">
      <c r="A643" s="689" t="s">
        <v>1046</v>
      </c>
      <c r="B643" s="690"/>
      <c r="C643" s="690"/>
      <c r="D643" s="690"/>
      <c r="E643" s="690"/>
      <c r="F643" s="690"/>
      <c r="G643" s="690"/>
      <c r="H643" s="690"/>
      <c r="I643" s="700"/>
    </row>
    <row r="644" spans="1:9" ht="18.75" customHeight="1" thickBot="1">
      <c r="A644" s="701" t="s">
        <v>281</v>
      </c>
      <c r="B644" s="702"/>
      <c r="C644" s="702"/>
      <c r="D644" s="702"/>
      <c r="E644" s="702"/>
      <c r="F644" s="702"/>
      <c r="G644" s="702"/>
      <c r="H644" s="702"/>
      <c r="I644" s="703"/>
    </row>
    <row r="645" spans="1:9" ht="18.75" thickBot="1">
      <c r="A645" s="715" t="s">
        <v>339</v>
      </c>
      <c r="B645" s="716"/>
      <c r="C645" s="716"/>
      <c r="D645" s="716"/>
      <c r="E645" s="716"/>
      <c r="F645" s="716"/>
      <c r="G645" s="716"/>
      <c r="H645" s="716"/>
      <c r="I645" s="717"/>
    </row>
    <row r="646" spans="1:9" ht="36.75" thickBot="1">
      <c r="A646" s="143" t="s">
        <v>471</v>
      </c>
      <c r="B646" s="306" t="s">
        <v>464</v>
      </c>
      <c r="C646" s="144" t="s">
        <v>460</v>
      </c>
      <c r="D646" s="306" t="s">
        <v>463</v>
      </c>
      <c r="E646" s="145" t="s">
        <v>1</v>
      </c>
      <c r="F646" s="68" t="s">
        <v>1003</v>
      </c>
      <c r="G646" s="146" t="s">
        <v>1002</v>
      </c>
      <c r="H646" s="147" t="s">
        <v>1001</v>
      </c>
      <c r="I646" s="148" t="s">
        <v>1048</v>
      </c>
    </row>
    <row r="647" spans="1:9" ht="18">
      <c r="A647" s="221">
        <v>20000000</v>
      </c>
      <c r="B647" s="222"/>
      <c r="C647" s="223"/>
      <c r="D647" s="152" t="s">
        <v>818</v>
      </c>
      <c r="E647" s="95" t="s">
        <v>163</v>
      </c>
      <c r="F647" s="224"/>
      <c r="G647" s="459"/>
      <c r="H647" s="498"/>
      <c r="I647" s="496"/>
    </row>
    <row r="648" spans="1:9" ht="18">
      <c r="A648" s="187">
        <v>21000000</v>
      </c>
      <c r="B648" s="188"/>
      <c r="C648" s="189"/>
      <c r="D648" s="152" t="s">
        <v>818</v>
      </c>
      <c r="E648" s="72" t="s">
        <v>164</v>
      </c>
      <c r="F648" s="190"/>
      <c r="G648" s="196"/>
      <c r="H648" s="498"/>
      <c r="I648" s="496"/>
    </row>
    <row r="649" spans="1:9" ht="18">
      <c r="A649" s="187">
        <v>21010000</v>
      </c>
      <c r="B649" s="188"/>
      <c r="C649" s="189"/>
      <c r="D649" s="152" t="s">
        <v>818</v>
      </c>
      <c r="E649" s="72" t="s">
        <v>165</v>
      </c>
      <c r="F649" s="190"/>
      <c r="G649" s="196"/>
      <c r="H649" s="498"/>
      <c r="I649" s="496"/>
    </row>
    <row r="650" spans="1:9" ht="18">
      <c r="A650" s="197">
        <v>21010103</v>
      </c>
      <c r="B650" s="273" t="s">
        <v>662</v>
      </c>
      <c r="C650" s="198"/>
      <c r="D650" s="152" t="s">
        <v>818</v>
      </c>
      <c r="E650" s="80" t="s">
        <v>168</v>
      </c>
      <c r="F650" s="497" t="s">
        <v>989</v>
      </c>
      <c r="G650" s="495" t="s">
        <v>990</v>
      </c>
      <c r="H650" s="497">
        <v>846174090</v>
      </c>
      <c r="I650" s="495">
        <v>1683872475.24</v>
      </c>
    </row>
    <row r="651" spans="1:9" ht="18">
      <c r="A651" s="197">
        <v>21010104</v>
      </c>
      <c r="B651" s="273" t="s">
        <v>662</v>
      </c>
      <c r="C651" s="198"/>
      <c r="D651" s="152" t="s">
        <v>818</v>
      </c>
      <c r="E651" s="80" t="s">
        <v>169</v>
      </c>
      <c r="F651" s="498"/>
      <c r="G651" s="496"/>
      <c r="H651" s="498">
        <v>0</v>
      </c>
      <c r="I651" s="496">
        <v>0</v>
      </c>
    </row>
    <row r="652" spans="1:9" ht="18">
      <c r="A652" s="197">
        <v>21010105</v>
      </c>
      <c r="B652" s="273" t="s">
        <v>662</v>
      </c>
      <c r="C652" s="198"/>
      <c r="D652" s="152" t="s">
        <v>818</v>
      </c>
      <c r="E652" s="80" t="s">
        <v>170</v>
      </c>
      <c r="F652" s="498"/>
      <c r="G652" s="496"/>
      <c r="H652" s="498">
        <v>0</v>
      </c>
      <c r="I652" s="496">
        <v>0</v>
      </c>
    </row>
    <row r="653" spans="1:9" ht="18">
      <c r="A653" s="197">
        <v>21010106</v>
      </c>
      <c r="B653" s="273" t="s">
        <v>662</v>
      </c>
      <c r="C653" s="198"/>
      <c r="D653" s="152" t="s">
        <v>818</v>
      </c>
      <c r="E653" s="80" t="s">
        <v>171</v>
      </c>
      <c r="F653" s="498"/>
      <c r="G653" s="496"/>
      <c r="H653" s="498">
        <v>0</v>
      </c>
      <c r="I653" s="496">
        <v>0</v>
      </c>
    </row>
    <row r="654" spans="1:9" ht="18">
      <c r="A654" s="226"/>
      <c r="B654" s="273" t="s">
        <v>662</v>
      </c>
      <c r="C654" s="198"/>
      <c r="D654" s="152" t="s">
        <v>818</v>
      </c>
      <c r="E654" s="115" t="s">
        <v>693</v>
      </c>
      <c r="F654" s="497"/>
      <c r="G654" s="495"/>
      <c r="H654" s="497"/>
      <c r="I654" s="495">
        <v>247423284.43000001</v>
      </c>
    </row>
    <row r="655" spans="1:9" ht="36">
      <c r="A655" s="187">
        <v>21020300</v>
      </c>
      <c r="B655" s="188"/>
      <c r="C655" s="189"/>
      <c r="D655" s="152" t="s">
        <v>818</v>
      </c>
      <c r="E655" s="72" t="s">
        <v>193</v>
      </c>
      <c r="F655" s="498"/>
      <c r="G655" s="496"/>
      <c r="H655" s="498"/>
      <c r="I655" s="496"/>
    </row>
    <row r="656" spans="1:9" ht="18">
      <c r="A656" s="197">
        <v>21020301</v>
      </c>
      <c r="B656" s="273" t="s">
        <v>662</v>
      </c>
      <c r="C656" s="198"/>
      <c r="D656" s="152" t="s">
        <v>818</v>
      </c>
      <c r="E656" s="115" t="s">
        <v>178</v>
      </c>
      <c r="F656" s="76"/>
      <c r="G656" s="75"/>
    </row>
    <row r="657" spans="1:7" ht="18">
      <c r="A657" s="197">
        <v>21020302</v>
      </c>
      <c r="B657" s="273" t="s">
        <v>662</v>
      </c>
      <c r="C657" s="198"/>
      <c r="D657" s="152" t="s">
        <v>818</v>
      </c>
      <c r="E657" s="115" t="s">
        <v>179</v>
      </c>
      <c r="F657" s="76"/>
      <c r="G657" s="75"/>
    </row>
    <row r="658" spans="1:7" ht="18">
      <c r="A658" s="197">
        <v>21020303</v>
      </c>
      <c r="B658" s="273" t="s">
        <v>662</v>
      </c>
      <c r="C658" s="198"/>
      <c r="D658" s="152" t="s">
        <v>818</v>
      </c>
      <c r="E658" s="115" t="s">
        <v>180</v>
      </c>
      <c r="F658" s="76"/>
      <c r="G658" s="75"/>
    </row>
    <row r="659" spans="1:7" ht="18">
      <c r="A659" s="197">
        <v>21020304</v>
      </c>
      <c r="B659" s="273" t="s">
        <v>662</v>
      </c>
      <c r="C659" s="198"/>
      <c r="D659" s="152" t="s">
        <v>818</v>
      </c>
      <c r="E659" s="115" t="s">
        <v>181</v>
      </c>
      <c r="F659" s="76"/>
      <c r="G659" s="75"/>
    </row>
    <row r="660" spans="1:7" ht="18">
      <c r="A660" s="197">
        <v>21020312</v>
      </c>
      <c r="B660" s="273" t="s">
        <v>662</v>
      </c>
      <c r="C660" s="198"/>
      <c r="D660" s="152" t="s">
        <v>818</v>
      </c>
      <c r="E660" s="115" t="s">
        <v>184</v>
      </c>
      <c r="F660" s="76"/>
      <c r="G660" s="75"/>
    </row>
    <row r="661" spans="1:7" ht="18">
      <c r="A661" s="197">
        <v>21020315</v>
      </c>
      <c r="B661" s="273" t="s">
        <v>662</v>
      </c>
      <c r="C661" s="198"/>
      <c r="D661" s="152" t="s">
        <v>818</v>
      </c>
      <c r="E661" s="115" t="s">
        <v>187</v>
      </c>
      <c r="F661" s="76"/>
      <c r="G661" s="75"/>
    </row>
    <row r="662" spans="1:7" ht="18">
      <c r="A662" s="197">
        <v>21020314</v>
      </c>
      <c r="B662" s="273" t="s">
        <v>662</v>
      </c>
      <c r="C662" s="198"/>
      <c r="D662" s="152" t="s">
        <v>818</v>
      </c>
      <c r="E662" s="115" t="s">
        <v>532</v>
      </c>
      <c r="F662" s="76"/>
      <c r="G662" s="75"/>
    </row>
    <row r="663" spans="1:7" ht="18">
      <c r="A663" s="197">
        <v>21020305</v>
      </c>
      <c r="B663" s="273" t="s">
        <v>662</v>
      </c>
      <c r="C663" s="198"/>
      <c r="D663" s="152" t="s">
        <v>818</v>
      </c>
      <c r="E663" s="115" t="s">
        <v>533</v>
      </c>
      <c r="F663" s="76"/>
      <c r="G663" s="75"/>
    </row>
    <row r="664" spans="1:7" ht="18">
      <c r="A664" s="197">
        <v>21020306</v>
      </c>
      <c r="B664" s="273" t="s">
        <v>662</v>
      </c>
      <c r="C664" s="198"/>
      <c r="D664" s="152" t="s">
        <v>818</v>
      </c>
      <c r="E664" s="115" t="s">
        <v>534</v>
      </c>
      <c r="F664" s="76"/>
      <c r="G664" s="75"/>
    </row>
    <row r="665" spans="1:7" ht="18">
      <c r="A665" s="187">
        <v>21020400</v>
      </c>
      <c r="B665" s="188"/>
      <c r="C665" s="189"/>
      <c r="D665" s="152" t="s">
        <v>818</v>
      </c>
      <c r="E665" s="72" t="s">
        <v>194</v>
      </c>
      <c r="F665" s="76"/>
      <c r="G665" s="75"/>
    </row>
    <row r="666" spans="1:7" ht="18">
      <c r="A666" s="197">
        <v>21020401</v>
      </c>
      <c r="B666" s="273" t="s">
        <v>662</v>
      </c>
      <c r="C666" s="198"/>
      <c r="D666" s="152" t="s">
        <v>818</v>
      </c>
      <c r="E666" s="115" t="s">
        <v>178</v>
      </c>
      <c r="F666" s="76"/>
      <c r="G666" s="75"/>
    </row>
    <row r="667" spans="1:7" ht="18">
      <c r="A667" s="197">
        <v>21020402</v>
      </c>
      <c r="B667" s="273" t="s">
        <v>662</v>
      </c>
      <c r="C667" s="198"/>
      <c r="D667" s="152" t="s">
        <v>818</v>
      </c>
      <c r="E667" s="115" t="s">
        <v>179</v>
      </c>
      <c r="F667" s="76"/>
      <c r="G667" s="75"/>
    </row>
    <row r="668" spans="1:7" ht="18">
      <c r="A668" s="197">
        <v>21020403</v>
      </c>
      <c r="B668" s="273" t="s">
        <v>662</v>
      </c>
      <c r="C668" s="198"/>
      <c r="D668" s="152" t="s">
        <v>818</v>
      </c>
      <c r="E668" s="115" t="s">
        <v>180</v>
      </c>
      <c r="F668" s="76"/>
      <c r="G668" s="75"/>
    </row>
    <row r="669" spans="1:7" ht="18">
      <c r="A669" s="197">
        <v>21020404</v>
      </c>
      <c r="B669" s="273" t="s">
        <v>662</v>
      </c>
      <c r="C669" s="198"/>
      <c r="D669" s="152" t="s">
        <v>818</v>
      </c>
      <c r="E669" s="115" t="s">
        <v>181</v>
      </c>
      <c r="F669" s="76"/>
      <c r="G669" s="75"/>
    </row>
    <row r="670" spans="1:7" ht="18">
      <c r="A670" s="197">
        <v>21020412</v>
      </c>
      <c r="B670" s="273" t="s">
        <v>662</v>
      </c>
      <c r="C670" s="198"/>
      <c r="D670" s="152" t="s">
        <v>818</v>
      </c>
      <c r="E670" s="115" t="s">
        <v>184</v>
      </c>
      <c r="F670" s="76"/>
      <c r="G670" s="75"/>
    </row>
    <row r="671" spans="1:7" ht="18">
      <c r="A671" s="197">
        <v>21020415</v>
      </c>
      <c r="B671" s="273" t="s">
        <v>662</v>
      </c>
      <c r="C671" s="198"/>
      <c r="D671" s="152" t="s">
        <v>818</v>
      </c>
      <c r="E671" s="115" t="s">
        <v>187</v>
      </c>
      <c r="F671" s="76"/>
      <c r="G671" s="75"/>
    </row>
    <row r="672" spans="1:7" ht="18">
      <c r="A672" s="187">
        <v>21020500</v>
      </c>
      <c r="B672" s="188"/>
      <c r="C672" s="189"/>
      <c r="D672" s="152" t="s">
        <v>818</v>
      </c>
      <c r="E672" s="72" t="s">
        <v>195</v>
      </c>
      <c r="F672" s="76"/>
      <c r="G672" s="75"/>
    </row>
    <row r="673" spans="1:9" ht="18">
      <c r="A673" s="197">
        <v>21020501</v>
      </c>
      <c r="B673" s="273" t="s">
        <v>662</v>
      </c>
      <c r="C673" s="198"/>
      <c r="D673" s="152" t="s">
        <v>818</v>
      </c>
      <c r="E673" s="115" t="s">
        <v>178</v>
      </c>
      <c r="F673" s="76"/>
      <c r="G673" s="75"/>
    </row>
    <row r="674" spans="1:9" ht="18">
      <c r="A674" s="294">
        <v>21020502</v>
      </c>
      <c r="B674" s="273" t="s">
        <v>662</v>
      </c>
      <c r="C674" s="204"/>
      <c r="D674" s="152" t="s">
        <v>818</v>
      </c>
      <c r="E674" s="115" t="s">
        <v>179</v>
      </c>
      <c r="F674" s="76"/>
      <c r="G674" s="75"/>
    </row>
    <row r="675" spans="1:9" ht="18">
      <c r="A675" s="294">
        <v>21020503</v>
      </c>
      <c r="B675" s="273" t="s">
        <v>662</v>
      </c>
      <c r="C675" s="204"/>
      <c r="D675" s="152" t="s">
        <v>818</v>
      </c>
      <c r="E675" s="115" t="s">
        <v>180</v>
      </c>
      <c r="F675" s="76"/>
      <c r="G675" s="75"/>
    </row>
    <row r="676" spans="1:9" ht="18">
      <c r="A676" s="294">
        <v>21020504</v>
      </c>
      <c r="B676" s="273" t="s">
        <v>662</v>
      </c>
      <c r="C676" s="204"/>
      <c r="D676" s="152" t="s">
        <v>818</v>
      </c>
      <c r="E676" s="115" t="s">
        <v>181</v>
      </c>
      <c r="F676" s="76"/>
      <c r="G676" s="75"/>
    </row>
    <row r="677" spans="1:9" ht="18">
      <c r="A677" s="294">
        <v>21020512</v>
      </c>
      <c r="B677" s="273" t="s">
        <v>662</v>
      </c>
      <c r="C677" s="204"/>
      <c r="D677" s="152" t="s">
        <v>818</v>
      </c>
      <c r="E677" s="115" t="s">
        <v>184</v>
      </c>
      <c r="F677" s="76"/>
      <c r="G677" s="75"/>
    </row>
    <row r="678" spans="1:9" ht="18">
      <c r="A678" s="294">
        <v>21020515</v>
      </c>
      <c r="B678" s="273" t="s">
        <v>662</v>
      </c>
      <c r="C678" s="204"/>
      <c r="D678" s="152" t="s">
        <v>818</v>
      </c>
      <c r="E678" s="115" t="s">
        <v>187</v>
      </c>
      <c r="F678" s="76"/>
      <c r="G678" s="75"/>
    </row>
    <row r="679" spans="1:9" ht="18">
      <c r="A679" s="200">
        <v>21020600</v>
      </c>
      <c r="B679" s="201"/>
      <c r="C679" s="202"/>
      <c r="D679" s="152" t="s">
        <v>818</v>
      </c>
      <c r="E679" s="72" t="s">
        <v>196</v>
      </c>
      <c r="F679" s="76"/>
      <c r="G679" s="75"/>
    </row>
    <row r="680" spans="1:9" ht="18">
      <c r="A680" s="294">
        <v>21020605</v>
      </c>
      <c r="B680" s="273" t="s">
        <v>662</v>
      </c>
      <c r="C680" s="204"/>
      <c r="D680" s="152" t="s">
        <v>818</v>
      </c>
      <c r="E680" s="80" t="s">
        <v>199</v>
      </c>
      <c r="F680" s="76"/>
      <c r="G680" s="75"/>
    </row>
    <row r="681" spans="1:9" ht="18">
      <c r="A681" s="209">
        <v>22020000</v>
      </c>
      <c r="B681" s="210"/>
      <c r="C681" s="211"/>
      <c r="D681" s="210"/>
      <c r="E681" s="127" t="s">
        <v>204</v>
      </c>
      <c r="F681" s="76"/>
      <c r="G681" s="75"/>
    </row>
    <row r="682" spans="1:9" ht="18">
      <c r="A682" s="209">
        <v>22020300</v>
      </c>
      <c r="B682" s="210"/>
      <c r="C682" s="211"/>
      <c r="D682" s="210"/>
      <c r="E682" s="127" t="s">
        <v>213</v>
      </c>
      <c r="F682" s="76"/>
      <c r="G682" s="75"/>
    </row>
    <row r="683" spans="1:9" ht="18">
      <c r="A683" s="154">
        <v>22020302</v>
      </c>
      <c r="B683" s="273" t="s">
        <v>662</v>
      </c>
      <c r="C683" s="155"/>
      <c r="D683" s="152" t="s">
        <v>818</v>
      </c>
      <c r="E683" s="207" t="s">
        <v>214</v>
      </c>
      <c r="F683" s="76"/>
      <c r="G683" s="75">
        <v>3000000</v>
      </c>
      <c r="H683" s="76">
        <v>2150000</v>
      </c>
      <c r="I683" s="75">
        <v>15000000</v>
      </c>
    </row>
    <row r="684" spans="1:9" ht="18">
      <c r="A684" s="282">
        <v>22020309</v>
      </c>
      <c r="B684" s="273" t="s">
        <v>662</v>
      </c>
      <c r="C684" s="155"/>
      <c r="D684" s="152" t="s">
        <v>818</v>
      </c>
      <c r="E684" s="287" t="s">
        <v>219</v>
      </c>
      <c r="F684" s="76"/>
      <c r="G684" s="75"/>
    </row>
    <row r="685" spans="1:9" s="171" customFormat="1" ht="36">
      <c r="A685" s="307">
        <v>22020311</v>
      </c>
      <c r="B685" s="552" t="s">
        <v>662</v>
      </c>
      <c r="C685" s="211"/>
      <c r="D685" s="210" t="s">
        <v>818</v>
      </c>
      <c r="E685" s="483" t="s">
        <v>770</v>
      </c>
      <c r="F685" s="629"/>
      <c r="G685" s="630"/>
      <c r="H685" s="629"/>
      <c r="I685" s="630">
        <v>20000000</v>
      </c>
    </row>
    <row r="686" spans="1:9" ht="18">
      <c r="A686" s="154">
        <v>22020310</v>
      </c>
      <c r="B686" s="273" t="s">
        <v>662</v>
      </c>
      <c r="C686" s="155"/>
      <c r="D686" s="152" t="s">
        <v>818</v>
      </c>
      <c r="E686" s="207" t="s">
        <v>704</v>
      </c>
      <c r="F686" s="76">
        <v>6843479.8799999999</v>
      </c>
      <c r="G686" s="75">
        <v>10000000</v>
      </c>
      <c r="H686" s="76">
        <v>8450000</v>
      </c>
      <c r="I686" s="75">
        <v>20000000</v>
      </c>
    </row>
    <row r="687" spans="1:9" ht="18">
      <c r="A687" s="209">
        <v>22020500</v>
      </c>
      <c r="B687" s="210"/>
      <c r="C687" s="211"/>
      <c r="D687" s="152" t="s">
        <v>818</v>
      </c>
      <c r="E687" s="208" t="s">
        <v>340</v>
      </c>
      <c r="F687" s="76"/>
      <c r="G687" s="75"/>
    </row>
    <row r="688" spans="1:9" ht="18">
      <c r="A688" s="154">
        <v>22020503</v>
      </c>
      <c r="B688" s="273" t="s">
        <v>662</v>
      </c>
      <c r="C688" s="155"/>
      <c r="D688" s="152" t="s">
        <v>818</v>
      </c>
      <c r="E688" s="207" t="s">
        <v>536</v>
      </c>
      <c r="F688" s="76"/>
      <c r="G688" s="75">
        <v>1000000</v>
      </c>
      <c r="H688" s="76">
        <v>850000</v>
      </c>
      <c r="I688" s="75">
        <v>15000000</v>
      </c>
    </row>
    <row r="689" spans="1:9" ht="36">
      <c r="A689" s="209">
        <v>22021000</v>
      </c>
      <c r="B689" s="210"/>
      <c r="C689" s="211"/>
      <c r="D689" s="152" t="s">
        <v>818</v>
      </c>
      <c r="E689" s="127" t="s">
        <v>249</v>
      </c>
      <c r="F689" s="76"/>
      <c r="G689" s="75"/>
    </row>
    <row r="690" spans="1:9" ht="36">
      <c r="A690" s="154">
        <v>22021003</v>
      </c>
      <c r="B690" s="273" t="s">
        <v>662</v>
      </c>
      <c r="C690" s="155"/>
      <c r="D690" s="152" t="s">
        <v>818</v>
      </c>
      <c r="E690" s="115" t="s">
        <v>252</v>
      </c>
      <c r="F690" s="76"/>
      <c r="G690" s="75"/>
    </row>
    <row r="691" spans="1:9" ht="18">
      <c r="A691" s="154">
        <v>22021010</v>
      </c>
      <c r="B691" s="273" t="s">
        <v>662</v>
      </c>
      <c r="C691" s="155"/>
      <c r="D691" s="152" t="s">
        <v>818</v>
      </c>
      <c r="E691" s="115" t="s">
        <v>257</v>
      </c>
      <c r="F691" s="76"/>
      <c r="G691" s="75">
        <v>3000000</v>
      </c>
      <c r="H691" s="76">
        <v>4200000</v>
      </c>
      <c r="I691" s="75">
        <v>50000000</v>
      </c>
    </row>
    <row r="692" spans="1:9" ht="18">
      <c r="A692" s="154">
        <v>22021011</v>
      </c>
      <c r="B692" s="273" t="s">
        <v>662</v>
      </c>
      <c r="C692" s="155"/>
      <c r="D692" s="152" t="s">
        <v>818</v>
      </c>
      <c r="E692" s="115" t="s">
        <v>258</v>
      </c>
      <c r="F692" s="76"/>
      <c r="G692" s="75">
        <v>3000000</v>
      </c>
      <c r="H692" s="76">
        <v>3500000</v>
      </c>
      <c r="I692" s="75">
        <v>50000000</v>
      </c>
    </row>
    <row r="693" spans="1:9" ht="54">
      <c r="A693" s="154">
        <v>22021017</v>
      </c>
      <c r="B693" s="552" t="s">
        <v>662</v>
      </c>
      <c r="C693" s="211"/>
      <c r="D693" s="210" t="s">
        <v>818</v>
      </c>
      <c r="E693" s="133" t="s">
        <v>1015</v>
      </c>
      <c r="F693" s="174"/>
      <c r="G693" s="470"/>
      <c r="H693" s="174"/>
      <c r="I693" s="470">
        <v>1000000</v>
      </c>
    </row>
    <row r="694" spans="1:9" ht="36">
      <c r="A694" s="209">
        <v>22040100</v>
      </c>
      <c r="B694" s="210"/>
      <c r="C694" s="211"/>
      <c r="D694" s="152" t="s">
        <v>818</v>
      </c>
      <c r="E694" s="127" t="s">
        <v>265</v>
      </c>
      <c r="F694" s="76"/>
      <c r="G694" s="75"/>
    </row>
    <row r="695" spans="1:9" ht="36">
      <c r="A695" s="154">
        <v>22040109</v>
      </c>
      <c r="B695" s="273" t="s">
        <v>662</v>
      </c>
      <c r="C695" s="155"/>
      <c r="D695" s="152" t="s">
        <v>818</v>
      </c>
      <c r="E695" s="235" t="s">
        <v>537</v>
      </c>
      <c r="F695" s="76">
        <v>1763636.36</v>
      </c>
      <c r="G695" s="75">
        <v>5000000</v>
      </c>
      <c r="H695" s="76">
        <v>4500000</v>
      </c>
      <c r="I695" s="75">
        <v>10000000</v>
      </c>
    </row>
    <row r="696" spans="1:9" ht="18">
      <c r="A696" s="209"/>
      <c r="B696" s="210"/>
      <c r="C696" s="211"/>
      <c r="D696" s="210"/>
      <c r="E696" s="133" t="s">
        <v>164</v>
      </c>
      <c r="F696" s="174">
        <f>SUM(F650:F680)</f>
        <v>0</v>
      </c>
      <c r="G696" s="174">
        <f t="shared" ref="G696:I696" si="87">SUM(G650:G680)</f>
        <v>0</v>
      </c>
      <c r="H696" s="174">
        <f t="shared" si="87"/>
        <v>846174090</v>
      </c>
      <c r="I696" s="174">
        <f t="shared" si="87"/>
        <v>1931295759.6700001</v>
      </c>
    </row>
    <row r="697" spans="1:9" ht="27.95" customHeight="1" thickBot="1">
      <c r="A697" s="167"/>
      <c r="B697" s="168"/>
      <c r="C697" s="169"/>
      <c r="D697" s="168"/>
      <c r="E697" s="170" t="s">
        <v>204</v>
      </c>
      <c r="F697" s="174">
        <f>SUM(F683:F695)</f>
        <v>8607116.2400000002</v>
      </c>
      <c r="G697" s="174">
        <f t="shared" ref="G697:I697" si="88">SUM(G683:G695)</f>
        <v>25000000</v>
      </c>
      <c r="H697" s="174">
        <f t="shared" si="88"/>
        <v>23650000</v>
      </c>
      <c r="I697" s="174">
        <f t="shared" si="88"/>
        <v>181000000</v>
      </c>
    </row>
    <row r="698" spans="1:9" ht="27.95" customHeight="1" thickBot="1">
      <c r="A698" s="290"/>
      <c r="B698" s="216"/>
      <c r="C698" s="296"/>
      <c r="D698" s="218"/>
      <c r="E698" s="308" t="s">
        <v>300</v>
      </c>
      <c r="F698" s="174">
        <f>F696+F697</f>
        <v>8607116.2400000002</v>
      </c>
      <c r="G698" s="174">
        <f t="shared" ref="G698:I698" si="89">G696+G697</f>
        <v>25000000</v>
      </c>
      <c r="H698" s="174">
        <f t="shared" si="89"/>
        <v>869824090</v>
      </c>
      <c r="I698" s="174">
        <f t="shared" si="89"/>
        <v>2112295759.6700001</v>
      </c>
    </row>
    <row r="699" spans="1:9" ht="37.5">
      <c r="A699" s="694" t="s">
        <v>819</v>
      </c>
      <c r="B699" s="695"/>
      <c r="C699" s="695"/>
      <c r="D699" s="695"/>
      <c r="E699" s="695"/>
      <c r="F699" s="695"/>
      <c r="G699" s="695"/>
      <c r="H699" s="695"/>
      <c r="I699" s="696"/>
    </row>
    <row r="700" spans="1:9" ht="23.25">
      <c r="A700" s="697" t="s">
        <v>492</v>
      </c>
      <c r="B700" s="698"/>
      <c r="C700" s="698"/>
      <c r="D700" s="698"/>
      <c r="E700" s="698"/>
      <c r="F700" s="698"/>
      <c r="G700" s="698"/>
      <c r="H700" s="698"/>
      <c r="I700" s="699"/>
    </row>
    <row r="701" spans="1:9" ht="22.5">
      <c r="A701" s="689" t="s">
        <v>1046</v>
      </c>
      <c r="B701" s="690"/>
      <c r="C701" s="690"/>
      <c r="D701" s="690"/>
      <c r="E701" s="690"/>
      <c r="F701" s="690"/>
      <c r="G701" s="690"/>
      <c r="H701" s="690"/>
      <c r="I701" s="700"/>
    </row>
    <row r="702" spans="1:9" ht="27.75" customHeight="1" thickBot="1">
      <c r="A702" s="701" t="s">
        <v>281</v>
      </c>
      <c r="B702" s="702"/>
      <c r="C702" s="702"/>
      <c r="D702" s="702"/>
      <c r="E702" s="702"/>
      <c r="F702" s="702"/>
      <c r="G702" s="702"/>
      <c r="H702" s="702"/>
      <c r="I702" s="703"/>
    </row>
    <row r="703" spans="1:9" ht="18.75" thickBot="1">
      <c r="A703" s="715" t="s">
        <v>398</v>
      </c>
      <c r="B703" s="716"/>
      <c r="C703" s="716"/>
      <c r="D703" s="716"/>
      <c r="E703" s="716"/>
      <c r="F703" s="716"/>
      <c r="G703" s="716"/>
      <c r="H703" s="716"/>
      <c r="I703" s="717"/>
    </row>
    <row r="704" spans="1:9" s="171" customFormat="1" ht="36.75" thickBot="1">
      <c r="A704" s="143" t="s">
        <v>471</v>
      </c>
      <c r="B704" s="68" t="s">
        <v>464</v>
      </c>
      <c r="C704" s="144" t="s">
        <v>460</v>
      </c>
      <c r="D704" s="68" t="s">
        <v>463</v>
      </c>
      <c r="E704" s="145" t="s">
        <v>1</v>
      </c>
      <c r="F704" s="68" t="s">
        <v>1003</v>
      </c>
      <c r="G704" s="146" t="s">
        <v>1002</v>
      </c>
      <c r="H704" s="147" t="s">
        <v>1001</v>
      </c>
      <c r="I704" s="148" t="s">
        <v>1048</v>
      </c>
    </row>
    <row r="705" spans="1:9" ht="18">
      <c r="A705" s="221">
        <v>20000000</v>
      </c>
      <c r="B705" s="222"/>
      <c r="C705" s="223"/>
      <c r="D705" s="152" t="s">
        <v>818</v>
      </c>
      <c r="E705" s="95" t="s">
        <v>163</v>
      </c>
      <c r="F705" s="224"/>
      <c r="G705" s="225"/>
    </row>
    <row r="706" spans="1:9" ht="18">
      <c r="A706" s="187">
        <v>21000000</v>
      </c>
      <c r="B706" s="188"/>
      <c r="C706" s="189"/>
      <c r="D706" s="152" t="s">
        <v>818</v>
      </c>
      <c r="E706" s="72" t="s">
        <v>164</v>
      </c>
      <c r="F706" s="190"/>
      <c r="G706" s="191"/>
    </row>
    <row r="707" spans="1:9" ht="18">
      <c r="A707" s="187">
        <v>21010000</v>
      </c>
      <c r="B707" s="188"/>
      <c r="C707" s="189"/>
      <c r="D707" s="152" t="s">
        <v>818</v>
      </c>
      <c r="E707" s="72" t="s">
        <v>165</v>
      </c>
      <c r="F707" s="190"/>
      <c r="G707" s="191"/>
    </row>
    <row r="708" spans="1:9" ht="18">
      <c r="A708" s="197">
        <v>21010103</v>
      </c>
      <c r="B708" s="273" t="s">
        <v>662</v>
      </c>
      <c r="C708" s="198"/>
      <c r="D708" s="152" t="s">
        <v>818</v>
      </c>
      <c r="E708" s="80" t="s">
        <v>168</v>
      </c>
      <c r="F708" s="76">
        <v>2889608</v>
      </c>
      <c r="G708" s="75">
        <v>2142591</v>
      </c>
      <c r="H708" s="76">
        <v>1785492.5</v>
      </c>
      <c r="I708" s="75">
        <v>3206868.73</v>
      </c>
    </row>
    <row r="709" spans="1:9" ht="18">
      <c r="A709" s="197">
        <v>21010104</v>
      </c>
      <c r="B709" s="273" t="s">
        <v>662</v>
      </c>
      <c r="C709" s="198"/>
      <c r="D709" s="152" t="s">
        <v>818</v>
      </c>
      <c r="E709" s="80" t="s">
        <v>169</v>
      </c>
      <c r="F709" s="76">
        <v>1582867</v>
      </c>
      <c r="G709" s="75">
        <v>8079660</v>
      </c>
      <c r="H709" s="76">
        <v>6733050</v>
      </c>
      <c r="I709" s="75">
        <v>8322049.7999999998</v>
      </c>
    </row>
    <row r="710" spans="1:9" ht="18">
      <c r="A710" s="197">
        <v>21010105</v>
      </c>
      <c r="B710" s="273" t="s">
        <v>662</v>
      </c>
      <c r="C710" s="198"/>
      <c r="D710" s="152" t="s">
        <v>818</v>
      </c>
      <c r="E710" s="80" t="s">
        <v>170</v>
      </c>
      <c r="F710" s="76">
        <v>364578</v>
      </c>
      <c r="G710" s="75">
        <v>1029199</v>
      </c>
      <c r="H710" s="76">
        <v>857665.83333333337</v>
      </c>
      <c r="I710" s="75">
        <v>2060074.97</v>
      </c>
    </row>
    <row r="711" spans="1:9" ht="18">
      <c r="A711" s="197">
        <v>21010106</v>
      </c>
      <c r="B711" s="273" t="s">
        <v>662</v>
      </c>
      <c r="C711" s="198"/>
      <c r="D711" s="152" t="s">
        <v>818</v>
      </c>
      <c r="E711" s="80" t="s">
        <v>171</v>
      </c>
      <c r="F711" s="76"/>
      <c r="G711" s="75"/>
      <c r="H711" s="76">
        <v>0</v>
      </c>
      <c r="I711" s="75">
        <v>0</v>
      </c>
    </row>
    <row r="712" spans="1:9" ht="18">
      <c r="A712" s="226"/>
      <c r="B712" s="273" t="s">
        <v>662</v>
      </c>
      <c r="C712" s="198"/>
      <c r="D712" s="152" t="s">
        <v>818</v>
      </c>
      <c r="E712" s="115" t="s">
        <v>693</v>
      </c>
      <c r="F712" s="76"/>
      <c r="G712" s="75"/>
      <c r="I712" s="75">
        <v>8806798.6999999993</v>
      </c>
    </row>
    <row r="713" spans="1:9" ht="36">
      <c r="A713" s="187">
        <v>21020200</v>
      </c>
      <c r="B713" s="188"/>
      <c r="C713" s="189"/>
      <c r="D713" s="152" t="s">
        <v>818</v>
      </c>
      <c r="E713" s="72" t="s">
        <v>192</v>
      </c>
      <c r="F713" s="76"/>
      <c r="G713" s="75"/>
      <c r="H713" s="76">
        <v>0</v>
      </c>
      <c r="I713" s="75">
        <v>0</v>
      </c>
    </row>
    <row r="714" spans="1:9" ht="36">
      <c r="A714" s="187">
        <v>21020300</v>
      </c>
      <c r="B714" s="188"/>
      <c r="C714" s="189"/>
      <c r="D714" s="152" t="s">
        <v>818</v>
      </c>
      <c r="E714" s="72" t="s">
        <v>193</v>
      </c>
      <c r="F714" s="76"/>
      <c r="G714" s="75"/>
      <c r="H714" s="76">
        <v>0</v>
      </c>
      <c r="I714" s="75">
        <v>0</v>
      </c>
    </row>
    <row r="715" spans="1:9" s="134" customFormat="1" ht="18">
      <c r="A715" s="197">
        <v>21020301</v>
      </c>
      <c r="B715" s="273" t="s">
        <v>662</v>
      </c>
      <c r="C715" s="198"/>
      <c r="D715" s="152" t="s">
        <v>818</v>
      </c>
      <c r="E715" s="115" t="s">
        <v>178</v>
      </c>
      <c r="F715" s="76">
        <v>1761339</v>
      </c>
      <c r="G715" s="75">
        <v>74982</v>
      </c>
      <c r="H715" s="76">
        <v>62485</v>
      </c>
      <c r="I715" s="75">
        <v>77231.460000000006</v>
      </c>
    </row>
    <row r="716" spans="1:9" s="134" customFormat="1" ht="18">
      <c r="A716" s="197">
        <v>21020302</v>
      </c>
      <c r="B716" s="273" t="s">
        <v>662</v>
      </c>
      <c r="C716" s="198"/>
      <c r="D716" s="152" t="s">
        <v>818</v>
      </c>
      <c r="E716" s="115" t="s">
        <v>179</v>
      </c>
      <c r="F716" s="76">
        <v>577878</v>
      </c>
      <c r="G716" s="75">
        <v>425505</v>
      </c>
      <c r="H716" s="76">
        <v>354587.5</v>
      </c>
      <c r="I716" s="75">
        <v>438270.15</v>
      </c>
    </row>
    <row r="717" spans="1:9" s="134" customFormat="1" ht="18">
      <c r="A717" s="197">
        <v>21020303</v>
      </c>
      <c r="B717" s="273" t="s">
        <v>662</v>
      </c>
      <c r="C717" s="198"/>
      <c r="D717" s="152" t="s">
        <v>818</v>
      </c>
      <c r="E717" s="115" t="s">
        <v>180</v>
      </c>
      <c r="F717" s="76">
        <v>38880</v>
      </c>
      <c r="G717" s="75">
        <v>29160</v>
      </c>
      <c r="H717" s="76">
        <v>24300</v>
      </c>
      <c r="I717" s="75">
        <v>30034.799999999999</v>
      </c>
    </row>
    <row r="718" spans="1:9" s="134" customFormat="1" ht="18">
      <c r="A718" s="197">
        <v>21020304</v>
      </c>
      <c r="B718" s="273" t="s">
        <v>662</v>
      </c>
      <c r="C718" s="198"/>
      <c r="D718" s="152" t="s">
        <v>818</v>
      </c>
      <c r="E718" s="115" t="s">
        <v>181</v>
      </c>
      <c r="F718" s="76">
        <v>144472</v>
      </c>
      <c r="G718" s="75">
        <v>107112</v>
      </c>
      <c r="H718" s="76">
        <v>89260</v>
      </c>
      <c r="I718" s="75">
        <v>110325.36</v>
      </c>
    </row>
    <row r="719" spans="1:9" ht="18">
      <c r="A719" s="197">
        <v>21020312</v>
      </c>
      <c r="B719" s="273" t="s">
        <v>662</v>
      </c>
      <c r="C719" s="198"/>
      <c r="D719" s="152" t="s">
        <v>818</v>
      </c>
      <c r="E719" s="115" t="s">
        <v>184</v>
      </c>
      <c r="F719" s="76"/>
      <c r="G719" s="75"/>
      <c r="H719" s="76">
        <v>0</v>
      </c>
      <c r="I719" s="75">
        <v>0</v>
      </c>
    </row>
    <row r="720" spans="1:9" ht="18">
      <c r="A720" s="197">
        <v>21020315</v>
      </c>
      <c r="B720" s="273" t="s">
        <v>662</v>
      </c>
      <c r="C720" s="198"/>
      <c r="D720" s="152" t="s">
        <v>818</v>
      </c>
      <c r="E720" s="115" t="s">
        <v>187</v>
      </c>
      <c r="F720" s="76">
        <v>252468</v>
      </c>
      <c r="G720" s="75">
        <v>179112</v>
      </c>
      <c r="H720" s="76">
        <v>149260</v>
      </c>
      <c r="I720" s="75">
        <v>184485.36</v>
      </c>
    </row>
    <row r="721" spans="1:9" ht="18">
      <c r="A721" s="197">
        <v>21020314</v>
      </c>
      <c r="B721" s="273" t="s">
        <v>662</v>
      </c>
      <c r="C721" s="198"/>
      <c r="D721" s="152" t="s">
        <v>818</v>
      </c>
      <c r="E721" s="115" t="s">
        <v>532</v>
      </c>
      <c r="F721" s="76"/>
      <c r="G721" s="75"/>
      <c r="H721" s="76">
        <v>0</v>
      </c>
      <c r="I721" s="75">
        <v>0</v>
      </c>
    </row>
    <row r="722" spans="1:9" ht="18">
      <c r="A722" s="197">
        <v>21020305</v>
      </c>
      <c r="B722" s="273" t="s">
        <v>662</v>
      </c>
      <c r="C722" s="198"/>
      <c r="D722" s="152" t="s">
        <v>818</v>
      </c>
      <c r="E722" s="115" t="s">
        <v>533</v>
      </c>
      <c r="F722" s="76"/>
      <c r="G722" s="75"/>
      <c r="H722" s="76">
        <v>0</v>
      </c>
      <c r="I722" s="75">
        <v>0</v>
      </c>
    </row>
    <row r="723" spans="1:9" ht="18">
      <c r="A723" s="197">
        <v>21020306</v>
      </c>
      <c r="B723" s="273" t="s">
        <v>662</v>
      </c>
      <c r="C723" s="198"/>
      <c r="D723" s="152" t="s">
        <v>818</v>
      </c>
      <c r="E723" s="115" t="s">
        <v>534</v>
      </c>
      <c r="F723" s="76"/>
      <c r="G723" s="75"/>
      <c r="H723" s="76">
        <v>0</v>
      </c>
      <c r="I723" s="75">
        <v>0</v>
      </c>
    </row>
    <row r="724" spans="1:9" ht="18">
      <c r="A724" s="187">
        <v>21020400</v>
      </c>
      <c r="B724" s="188"/>
      <c r="C724" s="189"/>
      <c r="D724" s="152" t="s">
        <v>818</v>
      </c>
      <c r="E724" s="72" t="s">
        <v>341</v>
      </c>
      <c r="F724" s="76"/>
      <c r="G724" s="75"/>
      <c r="H724" s="76">
        <v>0</v>
      </c>
      <c r="I724" s="75">
        <v>0</v>
      </c>
    </row>
    <row r="725" spans="1:9" ht="18">
      <c r="A725" s="197">
        <v>21020401</v>
      </c>
      <c r="B725" s="273" t="s">
        <v>662</v>
      </c>
      <c r="C725" s="198"/>
      <c r="D725" s="152" t="s">
        <v>818</v>
      </c>
      <c r="E725" s="115" t="s">
        <v>178</v>
      </c>
      <c r="F725" s="76">
        <v>6647292</v>
      </c>
      <c r="G725" s="75">
        <v>2827752</v>
      </c>
      <c r="H725" s="76">
        <v>2356460</v>
      </c>
      <c r="I725" s="75">
        <v>2912584.56</v>
      </c>
    </row>
    <row r="726" spans="1:9" ht="18">
      <c r="A726" s="294">
        <v>21020402</v>
      </c>
      <c r="B726" s="273" t="s">
        <v>662</v>
      </c>
      <c r="C726" s="204"/>
      <c r="D726" s="152" t="s">
        <v>818</v>
      </c>
      <c r="E726" s="115" t="s">
        <v>179</v>
      </c>
      <c r="F726" s="76">
        <v>316539</v>
      </c>
      <c r="G726" s="75">
        <v>1615783</v>
      </c>
      <c r="H726" s="76">
        <v>1346485.8333333333</v>
      </c>
      <c r="I726" s="75">
        <v>1664256.49</v>
      </c>
    </row>
    <row r="727" spans="1:9" ht="18">
      <c r="A727" s="294">
        <v>21020403</v>
      </c>
      <c r="B727" s="273" t="s">
        <v>662</v>
      </c>
      <c r="C727" s="204"/>
      <c r="D727" s="152" t="s">
        <v>818</v>
      </c>
      <c r="E727" s="115" t="s">
        <v>180</v>
      </c>
      <c r="F727" s="76">
        <v>38070</v>
      </c>
      <c r="G727" s="75">
        <v>156600</v>
      </c>
      <c r="H727" s="76">
        <v>130500</v>
      </c>
      <c r="I727" s="75">
        <v>161298</v>
      </c>
    </row>
    <row r="728" spans="1:9" ht="18">
      <c r="A728" s="294">
        <v>21020404</v>
      </c>
      <c r="B728" s="273" t="s">
        <v>662</v>
      </c>
      <c r="C728" s="204"/>
      <c r="D728" s="152" t="s">
        <v>818</v>
      </c>
      <c r="E728" s="115" t="s">
        <v>181</v>
      </c>
      <c r="F728" s="76">
        <v>79119</v>
      </c>
      <c r="G728" s="75">
        <v>403910</v>
      </c>
      <c r="H728" s="76">
        <v>336591.66666666669</v>
      </c>
      <c r="I728" s="75">
        <v>416027.3</v>
      </c>
    </row>
    <row r="729" spans="1:9" ht="18">
      <c r="A729" s="294">
        <v>21020412</v>
      </c>
      <c r="B729" s="273" t="s">
        <v>662</v>
      </c>
      <c r="C729" s="204"/>
      <c r="D729" s="152" t="s">
        <v>818</v>
      </c>
      <c r="E729" s="115" t="s">
        <v>184</v>
      </c>
      <c r="F729" s="76"/>
      <c r="G729" s="75"/>
      <c r="H729" s="76">
        <v>0</v>
      </c>
      <c r="I729" s="75">
        <v>0</v>
      </c>
    </row>
    <row r="730" spans="1:9" ht="18">
      <c r="A730" s="294">
        <v>21020415</v>
      </c>
      <c r="B730" s="273" t="s">
        <v>662</v>
      </c>
      <c r="C730" s="204"/>
      <c r="D730" s="152" t="s">
        <v>818</v>
      </c>
      <c r="E730" s="115" t="s">
        <v>187</v>
      </c>
      <c r="F730" s="76">
        <v>235980</v>
      </c>
      <c r="G730" s="75">
        <v>883860</v>
      </c>
      <c r="H730" s="76">
        <v>736550</v>
      </c>
      <c r="I730" s="75">
        <v>910375.8</v>
      </c>
    </row>
    <row r="731" spans="1:9" ht="18">
      <c r="A731" s="200">
        <v>21020501</v>
      </c>
      <c r="B731" s="201"/>
      <c r="C731" s="202"/>
      <c r="D731" s="152" t="s">
        <v>818</v>
      </c>
      <c r="E731" s="133" t="s">
        <v>342</v>
      </c>
      <c r="F731" s="76"/>
      <c r="G731" s="75"/>
      <c r="H731" s="76">
        <v>0</v>
      </c>
      <c r="I731" s="75">
        <v>0</v>
      </c>
    </row>
    <row r="732" spans="1:9" ht="18">
      <c r="A732" s="197">
        <v>21020501</v>
      </c>
      <c r="B732" s="273" t="s">
        <v>662</v>
      </c>
      <c r="C732" s="198"/>
      <c r="D732" s="152" t="s">
        <v>818</v>
      </c>
      <c r="E732" s="115" t="s">
        <v>178</v>
      </c>
      <c r="F732" s="76">
        <v>104718</v>
      </c>
      <c r="G732" s="75">
        <v>360192</v>
      </c>
      <c r="H732" s="76">
        <v>300160</v>
      </c>
      <c r="I732" s="75">
        <v>370997.76000000001</v>
      </c>
    </row>
    <row r="733" spans="1:9" ht="18">
      <c r="A733" s="294">
        <v>21020502</v>
      </c>
      <c r="B733" s="273" t="s">
        <v>662</v>
      </c>
      <c r="C733" s="204"/>
      <c r="D733" s="152" t="s">
        <v>818</v>
      </c>
      <c r="E733" s="115" t="s">
        <v>179</v>
      </c>
      <c r="F733" s="76">
        <v>68400</v>
      </c>
      <c r="G733" s="75">
        <v>205788</v>
      </c>
      <c r="H733" s="76">
        <v>171490</v>
      </c>
      <c r="I733" s="75">
        <v>211961.64</v>
      </c>
    </row>
    <row r="734" spans="1:9" ht="18">
      <c r="A734" s="294">
        <v>21020503</v>
      </c>
      <c r="B734" s="273" t="s">
        <v>662</v>
      </c>
      <c r="C734" s="204"/>
      <c r="D734" s="152" t="s">
        <v>818</v>
      </c>
      <c r="E734" s="115" t="s">
        <v>180</v>
      </c>
      <c r="F734" s="76">
        <v>12150</v>
      </c>
      <c r="G734" s="75">
        <v>43200</v>
      </c>
      <c r="H734" s="76">
        <v>36000</v>
      </c>
      <c r="I734" s="75">
        <v>44496</v>
      </c>
    </row>
    <row r="735" spans="1:9" ht="18">
      <c r="A735" s="294">
        <v>21020504</v>
      </c>
      <c r="B735" s="273" t="s">
        <v>662</v>
      </c>
      <c r="C735" s="204"/>
      <c r="D735" s="152" t="s">
        <v>818</v>
      </c>
      <c r="E735" s="115" t="s">
        <v>181</v>
      </c>
      <c r="F735" s="76">
        <v>17091</v>
      </c>
      <c r="G735" s="75">
        <v>51432</v>
      </c>
      <c r="H735" s="76">
        <v>42860</v>
      </c>
      <c r="I735" s="75">
        <v>52974.96</v>
      </c>
    </row>
    <row r="736" spans="1:9" ht="18">
      <c r="A736" s="294">
        <v>21020512</v>
      </c>
      <c r="B736" s="273" t="s">
        <v>662</v>
      </c>
      <c r="C736" s="204"/>
      <c r="D736" s="152" t="s">
        <v>818</v>
      </c>
      <c r="E736" s="115" t="s">
        <v>184</v>
      </c>
      <c r="F736" s="76"/>
      <c r="G736" s="75"/>
      <c r="H736" s="76">
        <v>0</v>
      </c>
      <c r="I736" s="75">
        <v>0</v>
      </c>
    </row>
    <row r="737" spans="1:9" ht="18">
      <c r="A737" s="294">
        <v>21020515</v>
      </c>
      <c r="B737" s="273" t="s">
        <v>662</v>
      </c>
      <c r="C737" s="204"/>
      <c r="D737" s="152" t="s">
        <v>818</v>
      </c>
      <c r="E737" s="115" t="s">
        <v>187</v>
      </c>
      <c r="F737" s="76">
        <v>163170</v>
      </c>
      <c r="G737" s="75">
        <v>571236</v>
      </c>
      <c r="H737" s="76">
        <v>476030</v>
      </c>
      <c r="I737" s="75">
        <v>588373.07999999996</v>
      </c>
    </row>
    <row r="738" spans="1:9" ht="18">
      <c r="A738" s="200">
        <v>21020600</v>
      </c>
      <c r="B738" s="201"/>
      <c r="C738" s="202"/>
      <c r="D738" s="152" t="s">
        <v>818</v>
      </c>
      <c r="E738" s="72" t="s">
        <v>196</v>
      </c>
      <c r="F738" s="76"/>
      <c r="G738" s="75"/>
    </row>
    <row r="739" spans="1:9" ht="18">
      <c r="A739" s="294">
        <v>21020605</v>
      </c>
      <c r="B739" s="273" t="s">
        <v>662</v>
      </c>
      <c r="C739" s="204"/>
      <c r="D739" s="152" t="s">
        <v>818</v>
      </c>
      <c r="E739" s="80" t="s">
        <v>199</v>
      </c>
      <c r="F739" s="76"/>
      <c r="G739" s="75"/>
    </row>
    <row r="740" spans="1:9" ht="18">
      <c r="A740" s="209">
        <v>22020000</v>
      </c>
      <c r="B740" s="210"/>
      <c r="C740" s="211"/>
      <c r="D740" s="210"/>
      <c r="E740" s="127" t="s">
        <v>204</v>
      </c>
      <c r="F740" s="76"/>
      <c r="G740" s="75"/>
    </row>
    <row r="741" spans="1:9" ht="18">
      <c r="A741" s="209">
        <v>22020100</v>
      </c>
      <c r="B741" s="210"/>
      <c r="C741" s="211"/>
      <c r="D741" s="210"/>
      <c r="E741" s="127" t="s">
        <v>205</v>
      </c>
      <c r="F741" s="76"/>
      <c r="G741" s="75"/>
    </row>
    <row r="742" spans="1:9" ht="18">
      <c r="A742" s="154">
        <v>22020102</v>
      </c>
      <c r="B742" s="273" t="s">
        <v>664</v>
      </c>
      <c r="C742" s="155"/>
      <c r="D742" s="152" t="s">
        <v>818</v>
      </c>
      <c r="E742" s="207" t="s">
        <v>207</v>
      </c>
      <c r="F742" s="76"/>
      <c r="G742" s="75">
        <v>200000</v>
      </c>
      <c r="H742" s="76">
        <v>120000</v>
      </c>
      <c r="I742" s="75">
        <v>300000</v>
      </c>
    </row>
    <row r="743" spans="1:9" ht="18">
      <c r="A743" s="209">
        <v>22020300</v>
      </c>
      <c r="B743" s="210"/>
      <c r="C743" s="211"/>
      <c r="D743" s="152" t="s">
        <v>818</v>
      </c>
      <c r="E743" s="127" t="s">
        <v>213</v>
      </c>
      <c r="F743" s="76"/>
      <c r="G743" s="75"/>
    </row>
    <row r="744" spans="1:9" ht="18">
      <c r="A744" s="154">
        <v>22020311</v>
      </c>
      <c r="B744" s="273" t="s">
        <v>662</v>
      </c>
      <c r="C744" s="155"/>
      <c r="D744" s="152" t="s">
        <v>818</v>
      </c>
      <c r="E744" s="235" t="s">
        <v>221</v>
      </c>
      <c r="F744" s="76">
        <v>19711818</v>
      </c>
      <c r="G744" s="75">
        <v>30000000</v>
      </c>
      <c r="H744" s="76">
        <v>24000000</v>
      </c>
      <c r="I744" s="75">
        <v>40000000</v>
      </c>
    </row>
    <row r="745" spans="1:9" ht="18">
      <c r="A745" s="154">
        <v>22020313</v>
      </c>
      <c r="B745" s="273" t="s">
        <v>662</v>
      </c>
      <c r="C745" s="155"/>
      <c r="D745" s="152" t="s">
        <v>818</v>
      </c>
      <c r="E745" s="235" t="s">
        <v>222</v>
      </c>
      <c r="F745" s="76">
        <v>12494727</v>
      </c>
      <c r="G745" s="75">
        <v>30000000</v>
      </c>
      <c r="H745" s="76">
        <v>28790000</v>
      </c>
      <c r="I745" s="75">
        <v>35000000</v>
      </c>
    </row>
    <row r="746" spans="1:9" ht="18">
      <c r="A746" s="209">
        <v>22020600</v>
      </c>
      <c r="B746" s="210"/>
      <c r="C746" s="211"/>
      <c r="D746" s="152" t="s">
        <v>818</v>
      </c>
      <c r="E746" s="133" t="s">
        <v>343</v>
      </c>
      <c r="F746" s="76"/>
      <c r="G746" s="75"/>
    </row>
    <row r="747" spans="1:9" ht="18">
      <c r="A747" s="154">
        <v>22020601</v>
      </c>
      <c r="B747" s="273" t="s">
        <v>662</v>
      </c>
      <c r="C747" s="155"/>
      <c r="D747" s="152" t="s">
        <v>818</v>
      </c>
      <c r="E747" s="207" t="s">
        <v>452</v>
      </c>
      <c r="F747" s="76"/>
      <c r="G747" s="75"/>
    </row>
    <row r="748" spans="1:9" ht="36">
      <c r="A748" s="209">
        <v>22021000</v>
      </c>
      <c r="B748" s="210"/>
      <c r="C748" s="211"/>
      <c r="D748" s="152" t="s">
        <v>818</v>
      </c>
      <c r="E748" s="127" t="s">
        <v>249</v>
      </c>
      <c r="F748" s="76"/>
      <c r="G748" s="75"/>
    </row>
    <row r="749" spans="1:9" ht="36">
      <c r="A749" s="154">
        <v>22021003</v>
      </c>
      <c r="B749" s="273" t="s">
        <v>662</v>
      </c>
      <c r="C749" s="155"/>
      <c r="D749" s="152" t="s">
        <v>818</v>
      </c>
      <c r="E749" s="115" t="s">
        <v>252</v>
      </c>
      <c r="F749" s="76"/>
      <c r="G749" s="75">
        <v>2000000</v>
      </c>
      <c r="H749" s="76">
        <v>1260000</v>
      </c>
      <c r="I749" s="75">
        <v>3000000</v>
      </c>
    </row>
    <row r="750" spans="1:9" ht="18">
      <c r="A750" s="154">
        <v>22021016</v>
      </c>
      <c r="B750" s="273" t="s">
        <v>662</v>
      </c>
      <c r="C750" s="155"/>
      <c r="D750" s="152" t="s">
        <v>818</v>
      </c>
      <c r="E750" s="115" t="s">
        <v>538</v>
      </c>
      <c r="F750" s="76"/>
      <c r="G750" s="75">
        <v>10000000</v>
      </c>
      <c r="H750" s="76">
        <v>520000</v>
      </c>
      <c r="I750" s="75">
        <v>3000000</v>
      </c>
    </row>
    <row r="751" spans="1:9" ht="18">
      <c r="A751" s="154">
        <v>22021017</v>
      </c>
      <c r="B751" s="273" t="s">
        <v>662</v>
      </c>
      <c r="C751" s="155"/>
      <c r="D751" s="152" t="s">
        <v>818</v>
      </c>
      <c r="E751" s="235" t="s">
        <v>679</v>
      </c>
      <c r="F751" s="76"/>
      <c r="G751" s="75"/>
    </row>
    <row r="752" spans="1:9" ht="36">
      <c r="A752" s="209">
        <v>22040000</v>
      </c>
      <c r="B752" s="210"/>
      <c r="C752" s="211"/>
      <c r="D752" s="152" t="s">
        <v>818</v>
      </c>
      <c r="E752" s="127" t="s">
        <v>264</v>
      </c>
      <c r="F752" s="76"/>
      <c r="G752" s="75"/>
    </row>
    <row r="753" spans="1:9" ht="36">
      <c r="A753" s="209">
        <v>22040100</v>
      </c>
      <c r="B753" s="210"/>
      <c r="C753" s="211"/>
      <c r="D753" s="152" t="s">
        <v>818</v>
      </c>
      <c r="E753" s="127" t="s">
        <v>265</v>
      </c>
      <c r="F753" s="76"/>
      <c r="G753" s="75"/>
    </row>
    <row r="754" spans="1:9" s="171" customFormat="1" ht="24" customHeight="1">
      <c r="A754" s="154">
        <v>22040109</v>
      </c>
      <c r="B754" s="295" t="s">
        <v>662</v>
      </c>
      <c r="C754" s="155"/>
      <c r="D754" s="152" t="s">
        <v>818</v>
      </c>
      <c r="E754" s="115" t="s">
        <v>451</v>
      </c>
      <c r="F754" s="276">
        <v>24250000</v>
      </c>
      <c r="G754" s="275">
        <v>30000000</v>
      </c>
      <c r="H754" s="276">
        <v>28600000</v>
      </c>
      <c r="I754" s="275">
        <v>35000000</v>
      </c>
    </row>
    <row r="755" spans="1:9" ht="18">
      <c r="A755" s="209"/>
      <c r="B755" s="210"/>
      <c r="C755" s="211"/>
      <c r="D755" s="210"/>
      <c r="E755" s="133" t="s">
        <v>164</v>
      </c>
      <c r="F755" s="174">
        <f>SUM(F708:F739)</f>
        <v>15294619</v>
      </c>
      <c r="G755" s="174">
        <f t="shared" ref="G755:I755" si="90">SUM(G708:G739)</f>
        <v>19187074</v>
      </c>
      <c r="H755" s="174">
        <f t="shared" si="90"/>
        <v>15989228.333333334</v>
      </c>
      <c r="I755" s="174">
        <f t="shared" si="90"/>
        <v>30569484.919999998</v>
      </c>
    </row>
    <row r="756" spans="1:9" ht="18.75" thickBot="1">
      <c r="A756" s="167"/>
      <c r="B756" s="168"/>
      <c r="C756" s="169"/>
      <c r="D756" s="168"/>
      <c r="E756" s="170" t="s">
        <v>204</v>
      </c>
      <c r="F756" s="174">
        <f>SUM(F742:F754)</f>
        <v>56456545</v>
      </c>
      <c r="G756" s="174">
        <f t="shared" ref="G756:I756" si="91">SUM(G742:G754)</f>
        <v>102200000</v>
      </c>
      <c r="H756" s="174">
        <f t="shared" si="91"/>
        <v>83290000</v>
      </c>
      <c r="I756" s="174">
        <f t="shared" si="91"/>
        <v>116300000</v>
      </c>
    </row>
    <row r="757" spans="1:9" ht="19.5" thickBot="1">
      <c r="A757" s="290"/>
      <c r="B757" s="216"/>
      <c r="C757" s="296"/>
      <c r="D757" s="218"/>
      <c r="E757" s="308" t="s">
        <v>300</v>
      </c>
      <c r="F757" s="174">
        <f>F755+F756</f>
        <v>71751164</v>
      </c>
      <c r="G757" s="174">
        <f t="shared" ref="G757:I757" si="92">G755+G756</f>
        <v>121387074</v>
      </c>
      <c r="H757" s="174">
        <f t="shared" si="92"/>
        <v>99279228.333333328</v>
      </c>
      <c r="I757" s="174">
        <f t="shared" si="92"/>
        <v>146869484.91999999</v>
      </c>
    </row>
    <row r="758" spans="1:9" ht="37.5">
      <c r="A758" s="694" t="s">
        <v>819</v>
      </c>
      <c r="B758" s="695"/>
      <c r="C758" s="695"/>
      <c r="D758" s="695"/>
      <c r="E758" s="695"/>
      <c r="F758" s="695"/>
      <c r="G758" s="695"/>
      <c r="H758" s="695"/>
      <c r="I758" s="696"/>
    </row>
    <row r="759" spans="1:9" ht="23.25">
      <c r="A759" s="697" t="s">
        <v>492</v>
      </c>
      <c r="B759" s="698"/>
      <c r="C759" s="698"/>
      <c r="D759" s="698"/>
      <c r="E759" s="698"/>
      <c r="F759" s="698"/>
      <c r="G759" s="698"/>
      <c r="H759" s="698"/>
      <c r="I759" s="699"/>
    </row>
    <row r="760" spans="1:9" ht="30" customHeight="1" thickBot="1">
      <c r="A760" s="689" t="s">
        <v>1046</v>
      </c>
      <c r="B760" s="690"/>
      <c r="C760" s="690"/>
      <c r="D760" s="690"/>
      <c r="E760" s="690"/>
      <c r="F760" s="690"/>
      <c r="G760" s="690"/>
      <c r="H760" s="690"/>
      <c r="I760" s="700"/>
    </row>
    <row r="761" spans="1:9" ht="18.75" thickBot="1">
      <c r="A761" s="715" t="s">
        <v>399</v>
      </c>
      <c r="B761" s="716"/>
      <c r="C761" s="716"/>
      <c r="D761" s="716"/>
      <c r="E761" s="716"/>
      <c r="F761" s="716"/>
      <c r="G761" s="716"/>
      <c r="H761" s="716"/>
      <c r="I761" s="717"/>
    </row>
    <row r="762" spans="1:9" s="171" customFormat="1" ht="36.75" thickBot="1">
      <c r="A762" s="143" t="s">
        <v>471</v>
      </c>
      <c r="B762" s="68" t="s">
        <v>464</v>
      </c>
      <c r="C762" s="144" t="s">
        <v>460</v>
      </c>
      <c r="D762" s="68" t="s">
        <v>463</v>
      </c>
      <c r="E762" s="145" t="s">
        <v>1</v>
      </c>
      <c r="F762" s="68" t="s">
        <v>1003</v>
      </c>
      <c r="G762" s="146" t="s">
        <v>1002</v>
      </c>
      <c r="H762" s="147" t="s">
        <v>1001</v>
      </c>
      <c r="I762" s="148" t="s">
        <v>1048</v>
      </c>
    </row>
    <row r="763" spans="1:9" ht="18">
      <c r="A763" s="221">
        <v>20000000</v>
      </c>
      <c r="B763" s="222"/>
      <c r="C763" s="223"/>
      <c r="D763" s="152" t="s">
        <v>818</v>
      </c>
      <c r="E763" s="95" t="s">
        <v>163</v>
      </c>
      <c r="F763" s="224"/>
      <c r="G763" s="225"/>
    </row>
    <row r="764" spans="1:9" ht="18">
      <c r="A764" s="187">
        <v>21000000</v>
      </c>
      <c r="B764" s="188"/>
      <c r="C764" s="189"/>
      <c r="D764" s="152" t="s">
        <v>818</v>
      </c>
      <c r="E764" s="72" t="s">
        <v>164</v>
      </c>
      <c r="F764" s="190"/>
      <c r="G764" s="191"/>
    </row>
    <row r="765" spans="1:9" ht="18">
      <c r="A765" s="187">
        <v>21010000</v>
      </c>
      <c r="B765" s="188"/>
      <c r="C765" s="189"/>
      <c r="D765" s="152" t="s">
        <v>818</v>
      </c>
      <c r="E765" s="72" t="s">
        <v>165</v>
      </c>
      <c r="F765" s="190"/>
      <c r="G765" s="191"/>
    </row>
    <row r="766" spans="1:9" ht="18">
      <c r="A766" s="197">
        <v>21010103</v>
      </c>
      <c r="B766" s="273" t="s">
        <v>662</v>
      </c>
      <c r="C766" s="198"/>
      <c r="D766" s="152" t="s">
        <v>818</v>
      </c>
      <c r="E766" s="80" t="s">
        <v>168</v>
      </c>
      <c r="F766" s="190"/>
      <c r="G766" s="191"/>
    </row>
    <row r="767" spans="1:9" ht="18">
      <c r="A767" s="197">
        <v>21010104</v>
      </c>
      <c r="B767" s="273" t="s">
        <v>662</v>
      </c>
      <c r="C767" s="198"/>
      <c r="D767" s="152" t="s">
        <v>818</v>
      </c>
      <c r="E767" s="80" t="s">
        <v>169</v>
      </c>
      <c r="F767" s="76">
        <v>1432786</v>
      </c>
      <c r="G767" s="75">
        <v>752621</v>
      </c>
      <c r="H767" s="76">
        <v>627184.16666666663</v>
      </c>
      <c r="I767" s="75">
        <v>1775199.63</v>
      </c>
    </row>
    <row r="768" spans="1:9" ht="18">
      <c r="A768" s="197">
        <v>21010105</v>
      </c>
      <c r="B768" s="273" t="s">
        <v>662</v>
      </c>
      <c r="C768" s="198"/>
      <c r="D768" s="152" t="s">
        <v>818</v>
      </c>
      <c r="E768" s="80" t="s">
        <v>170</v>
      </c>
      <c r="F768" s="76">
        <v>306699</v>
      </c>
      <c r="G768" s="75">
        <v>681189</v>
      </c>
      <c r="H768" s="76">
        <v>567657.5</v>
      </c>
      <c r="I768" s="75">
        <v>1701624.67</v>
      </c>
    </row>
    <row r="769" spans="1:9" ht="18">
      <c r="A769" s="197">
        <v>21010106</v>
      </c>
      <c r="B769" s="273" t="s">
        <v>662</v>
      </c>
      <c r="C769" s="198"/>
      <c r="D769" s="152" t="s">
        <v>818</v>
      </c>
      <c r="E769" s="80" t="s">
        <v>171</v>
      </c>
      <c r="F769" s="76"/>
      <c r="G769" s="75"/>
      <c r="H769" s="76">
        <v>0</v>
      </c>
      <c r="I769" s="75">
        <v>0</v>
      </c>
    </row>
    <row r="770" spans="1:9" ht="18">
      <c r="A770" s="226"/>
      <c r="B770" s="273" t="s">
        <v>662</v>
      </c>
      <c r="C770" s="198"/>
      <c r="D770" s="152" t="s">
        <v>818</v>
      </c>
      <c r="E770" s="115" t="s">
        <v>693</v>
      </c>
      <c r="F770" s="76"/>
      <c r="G770" s="75"/>
      <c r="I770" s="75">
        <v>1593164.86</v>
      </c>
    </row>
    <row r="771" spans="1:9" ht="18">
      <c r="A771" s="187">
        <v>21020000</v>
      </c>
      <c r="B771" s="188"/>
      <c r="C771" s="189"/>
      <c r="D771" s="152" t="s">
        <v>818</v>
      </c>
      <c r="E771" s="72" t="s">
        <v>177</v>
      </c>
      <c r="F771" s="76"/>
      <c r="G771" s="75"/>
      <c r="H771" s="76">
        <v>0</v>
      </c>
      <c r="I771" s="75">
        <v>0</v>
      </c>
    </row>
    <row r="772" spans="1:9" ht="36">
      <c r="A772" s="187">
        <v>21020300</v>
      </c>
      <c r="B772" s="188"/>
      <c r="C772" s="189"/>
      <c r="D772" s="152" t="s">
        <v>818</v>
      </c>
      <c r="E772" s="72" t="s">
        <v>193</v>
      </c>
      <c r="F772" s="76"/>
      <c r="G772" s="75"/>
      <c r="H772" s="76">
        <v>0</v>
      </c>
      <c r="I772" s="75">
        <v>0</v>
      </c>
    </row>
    <row r="773" spans="1:9" ht="18">
      <c r="A773" s="197">
        <v>21020301</v>
      </c>
      <c r="B773" s="273" t="s">
        <v>662</v>
      </c>
      <c r="C773" s="198"/>
      <c r="D773" s="152" t="s">
        <v>818</v>
      </c>
      <c r="E773" s="115" t="s">
        <v>178</v>
      </c>
      <c r="F773" s="76"/>
      <c r="G773" s="75"/>
      <c r="H773" s="76">
        <v>0</v>
      </c>
      <c r="I773" s="75">
        <v>0</v>
      </c>
    </row>
    <row r="774" spans="1:9" ht="18">
      <c r="A774" s="197">
        <v>21020302</v>
      </c>
      <c r="B774" s="273" t="s">
        <v>662</v>
      </c>
      <c r="C774" s="198"/>
      <c r="D774" s="152" t="s">
        <v>818</v>
      </c>
      <c r="E774" s="115" t="s">
        <v>179</v>
      </c>
      <c r="F774" s="76"/>
      <c r="G774" s="75"/>
      <c r="H774" s="76">
        <v>0</v>
      </c>
      <c r="I774" s="75">
        <v>0</v>
      </c>
    </row>
    <row r="775" spans="1:9" ht="18">
      <c r="A775" s="197">
        <v>21020303</v>
      </c>
      <c r="B775" s="273" t="s">
        <v>662</v>
      </c>
      <c r="C775" s="198"/>
      <c r="D775" s="152" t="s">
        <v>818</v>
      </c>
      <c r="E775" s="115" t="s">
        <v>180</v>
      </c>
      <c r="F775" s="76"/>
      <c r="G775" s="75"/>
      <c r="H775" s="76">
        <v>0</v>
      </c>
      <c r="I775" s="75">
        <v>0</v>
      </c>
    </row>
    <row r="776" spans="1:9" ht="18">
      <c r="A776" s="197">
        <v>21020304</v>
      </c>
      <c r="B776" s="273" t="s">
        <v>662</v>
      </c>
      <c r="C776" s="198"/>
      <c r="D776" s="152" t="s">
        <v>818</v>
      </c>
      <c r="E776" s="115" t="s">
        <v>181</v>
      </c>
      <c r="F776" s="76"/>
      <c r="G776" s="75"/>
      <c r="H776" s="76">
        <v>0</v>
      </c>
      <c r="I776" s="75">
        <v>0</v>
      </c>
    </row>
    <row r="777" spans="1:9" ht="18">
      <c r="A777" s="197">
        <v>21020312</v>
      </c>
      <c r="B777" s="273" t="s">
        <v>662</v>
      </c>
      <c r="C777" s="198"/>
      <c r="D777" s="152" t="s">
        <v>818</v>
      </c>
      <c r="E777" s="115" t="s">
        <v>184</v>
      </c>
      <c r="F777" s="76"/>
      <c r="G777" s="75"/>
      <c r="H777" s="76">
        <v>0</v>
      </c>
      <c r="I777" s="75">
        <v>0</v>
      </c>
    </row>
    <row r="778" spans="1:9" ht="18">
      <c r="A778" s="197">
        <v>21020315</v>
      </c>
      <c r="B778" s="273" t="s">
        <v>662</v>
      </c>
      <c r="C778" s="198"/>
      <c r="D778" s="152" t="s">
        <v>818</v>
      </c>
      <c r="E778" s="115" t="s">
        <v>187</v>
      </c>
      <c r="F778" s="76"/>
      <c r="G778" s="75"/>
      <c r="H778" s="76">
        <v>0</v>
      </c>
      <c r="I778" s="75">
        <v>0</v>
      </c>
    </row>
    <row r="779" spans="1:9" ht="18">
      <c r="A779" s="197">
        <v>21020314</v>
      </c>
      <c r="B779" s="273" t="s">
        <v>662</v>
      </c>
      <c r="C779" s="198"/>
      <c r="D779" s="152" t="s">
        <v>818</v>
      </c>
      <c r="E779" s="115" t="s">
        <v>532</v>
      </c>
      <c r="F779" s="76"/>
      <c r="G779" s="75"/>
      <c r="H779" s="76">
        <v>0</v>
      </c>
      <c r="I779" s="75">
        <v>0</v>
      </c>
    </row>
    <row r="780" spans="1:9" ht="18">
      <c r="A780" s="197">
        <v>21020305</v>
      </c>
      <c r="B780" s="273" t="s">
        <v>662</v>
      </c>
      <c r="C780" s="198"/>
      <c r="D780" s="152" t="s">
        <v>818</v>
      </c>
      <c r="E780" s="115" t="s">
        <v>533</v>
      </c>
      <c r="F780" s="76"/>
      <c r="G780" s="75"/>
      <c r="H780" s="76">
        <v>0</v>
      </c>
      <c r="I780" s="75">
        <v>0</v>
      </c>
    </row>
    <row r="781" spans="1:9" ht="18">
      <c r="A781" s="197">
        <v>21020306</v>
      </c>
      <c r="B781" s="273" t="s">
        <v>662</v>
      </c>
      <c r="C781" s="198"/>
      <c r="D781" s="152" t="s">
        <v>818</v>
      </c>
      <c r="E781" s="115" t="s">
        <v>534</v>
      </c>
      <c r="F781" s="76"/>
      <c r="G781" s="75"/>
      <c r="H781" s="76">
        <v>0</v>
      </c>
      <c r="I781" s="75">
        <v>0</v>
      </c>
    </row>
    <row r="782" spans="1:9" ht="18">
      <c r="A782" s="187">
        <v>21020400</v>
      </c>
      <c r="B782" s="188"/>
      <c r="C782" s="189"/>
      <c r="D782" s="152" t="s">
        <v>818</v>
      </c>
      <c r="E782" s="72" t="s">
        <v>194</v>
      </c>
      <c r="F782" s="76"/>
      <c r="G782" s="75"/>
      <c r="H782" s="76">
        <v>0</v>
      </c>
      <c r="I782" s="75">
        <v>0</v>
      </c>
    </row>
    <row r="783" spans="1:9" ht="18">
      <c r="A783" s="197">
        <v>21020401</v>
      </c>
      <c r="B783" s="273" t="s">
        <v>662</v>
      </c>
      <c r="C783" s="198"/>
      <c r="D783" s="152" t="s">
        <v>818</v>
      </c>
      <c r="E783" s="115" t="s">
        <v>178</v>
      </c>
      <c r="F783" s="76">
        <v>486873</v>
      </c>
      <c r="G783" s="75">
        <v>263388</v>
      </c>
      <c r="H783" s="76">
        <v>219490</v>
      </c>
      <c r="I783" s="75">
        <v>271289.64</v>
      </c>
    </row>
    <row r="784" spans="1:9" ht="18">
      <c r="A784" s="197">
        <v>21020402</v>
      </c>
      <c r="B784" s="273" t="s">
        <v>662</v>
      </c>
      <c r="C784" s="198"/>
      <c r="D784" s="152" t="s">
        <v>818</v>
      </c>
      <c r="E784" s="115" t="s">
        <v>179</v>
      </c>
      <c r="F784" s="76">
        <v>297696</v>
      </c>
      <c r="G784" s="75">
        <v>150504</v>
      </c>
      <c r="H784" s="76">
        <v>125420</v>
      </c>
      <c r="I784" s="75">
        <v>155019.12</v>
      </c>
    </row>
    <row r="785" spans="1:9" ht="18">
      <c r="A785" s="197">
        <v>21020403</v>
      </c>
      <c r="B785" s="273" t="s">
        <v>662</v>
      </c>
      <c r="C785" s="198"/>
      <c r="D785" s="152" t="s">
        <v>818</v>
      </c>
      <c r="E785" s="115" t="s">
        <v>180</v>
      </c>
      <c r="F785" s="76">
        <v>34020</v>
      </c>
      <c r="G785" s="75">
        <v>22680</v>
      </c>
      <c r="H785" s="76">
        <v>18900</v>
      </c>
      <c r="I785" s="75">
        <v>23360.400000000001</v>
      </c>
    </row>
    <row r="786" spans="1:9" ht="18">
      <c r="A786" s="197">
        <v>21020404</v>
      </c>
      <c r="B786" s="273" t="s">
        <v>662</v>
      </c>
      <c r="C786" s="198"/>
      <c r="D786" s="152" t="s">
        <v>818</v>
      </c>
      <c r="E786" s="115" t="s">
        <v>181</v>
      </c>
      <c r="F786" s="76">
        <v>74403</v>
      </c>
      <c r="G786" s="75">
        <v>37608</v>
      </c>
      <c r="H786" s="76">
        <v>31340</v>
      </c>
      <c r="I786" s="75">
        <v>38736.239999999998</v>
      </c>
    </row>
    <row r="787" spans="1:9" ht="18">
      <c r="A787" s="197">
        <v>21020412</v>
      </c>
      <c r="B787" s="273" t="s">
        <v>662</v>
      </c>
      <c r="C787" s="198"/>
      <c r="D787" s="152" t="s">
        <v>818</v>
      </c>
      <c r="E787" s="115" t="s">
        <v>184</v>
      </c>
      <c r="F787" s="76"/>
      <c r="G787" s="75"/>
      <c r="H787" s="76">
        <v>0</v>
      </c>
      <c r="I787" s="75">
        <v>0</v>
      </c>
    </row>
    <row r="788" spans="1:9" ht="18">
      <c r="A788" s="197">
        <v>21020415</v>
      </c>
      <c r="B788" s="273" t="s">
        <v>662</v>
      </c>
      <c r="C788" s="198"/>
      <c r="D788" s="152" t="s">
        <v>818</v>
      </c>
      <c r="E788" s="115" t="s">
        <v>187</v>
      </c>
      <c r="F788" s="76">
        <v>182403</v>
      </c>
      <c r="G788" s="75">
        <v>109608</v>
      </c>
      <c r="H788" s="76">
        <v>91340</v>
      </c>
      <c r="I788" s="75">
        <v>112896.24</v>
      </c>
    </row>
    <row r="789" spans="1:9" ht="18">
      <c r="A789" s="187">
        <v>21020500</v>
      </c>
      <c r="B789" s="188"/>
      <c r="C789" s="189"/>
      <c r="D789" s="152" t="s">
        <v>818</v>
      </c>
      <c r="E789" s="72" t="s">
        <v>195</v>
      </c>
      <c r="F789" s="76"/>
      <c r="G789" s="75"/>
      <c r="H789" s="76">
        <v>0</v>
      </c>
      <c r="I789" s="75">
        <v>0</v>
      </c>
    </row>
    <row r="790" spans="1:9" ht="18">
      <c r="A790" s="197">
        <v>21020501</v>
      </c>
      <c r="B790" s="273" t="s">
        <v>662</v>
      </c>
      <c r="C790" s="198"/>
      <c r="D790" s="152" t="s">
        <v>818</v>
      </c>
      <c r="E790" s="115" t="s">
        <v>178</v>
      </c>
      <c r="F790" s="76">
        <v>71703</v>
      </c>
      <c r="G790" s="75">
        <v>238392</v>
      </c>
      <c r="H790" s="76">
        <v>198660</v>
      </c>
      <c r="I790" s="75">
        <v>245543.76</v>
      </c>
    </row>
    <row r="791" spans="1:9" ht="18">
      <c r="A791" s="294">
        <v>21020502</v>
      </c>
      <c r="B791" s="273" t="s">
        <v>662</v>
      </c>
      <c r="C791" s="204"/>
      <c r="D791" s="152" t="s">
        <v>818</v>
      </c>
      <c r="E791" s="115" t="s">
        <v>179</v>
      </c>
      <c r="F791" s="76">
        <v>40968</v>
      </c>
      <c r="G791" s="75">
        <v>136212</v>
      </c>
      <c r="H791" s="76">
        <v>113510</v>
      </c>
      <c r="I791" s="75">
        <v>140298.35999999999</v>
      </c>
    </row>
    <row r="792" spans="1:9" ht="18">
      <c r="A792" s="294">
        <v>21020503</v>
      </c>
      <c r="B792" s="273" t="s">
        <v>662</v>
      </c>
      <c r="C792" s="204"/>
      <c r="D792" s="152" t="s">
        <v>818</v>
      </c>
      <c r="E792" s="115" t="s">
        <v>180</v>
      </c>
      <c r="F792" s="76">
        <v>7724999</v>
      </c>
      <c r="G792" s="75">
        <v>27000</v>
      </c>
      <c r="H792" s="76">
        <v>22500</v>
      </c>
      <c r="I792" s="75">
        <v>27810</v>
      </c>
    </row>
    <row r="793" spans="1:9" ht="18">
      <c r="A793" s="294">
        <v>21020504</v>
      </c>
      <c r="B793" s="273" t="s">
        <v>662</v>
      </c>
      <c r="C793" s="204"/>
      <c r="D793" s="152" t="s">
        <v>818</v>
      </c>
      <c r="E793" s="115" t="s">
        <v>181</v>
      </c>
      <c r="F793" s="76">
        <v>10233</v>
      </c>
      <c r="G793" s="75">
        <v>26712</v>
      </c>
      <c r="H793" s="76">
        <v>22260</v>
      </c>
      <c r="I793" s="75">
        <v>27513.360000000001</v>
      </c>
    </row>
    <row r="794" spans="1:9" ht="18">
      <c r="A794" s="294">
        <v>21020512</v>
      </c>
      <c r="B794" s="273" t="s">
        <v>662</v>
      </c>
      <c r="C794" s="204"/>
      <c r="D794" s="152" t="s">
        <v>818</v>
      </c>
      <c r="E794" s="115" t="s">
        <v>184</v>
      </c>
      <c r="F794" s="76"/>
      <c r="G794" s="75"/>
      <c r="H794" s="76">
        <v>0</v>
      </c>
      <c r="I794" s="75">
        <v>0</v>
      </c>
    </row>
    <row r="795" spans="1:9" ht="18">
      <c r="A795" s="294">
        <v>21020515</v>
      </c>
      <c r="B795" s="273" t="s">
        <v>662</v>
      </c>
      <c r="C795" s="204"/>
      <c r="D795" s="152" t="s">
        <v>818</v>
      </c>
      <c r="E795" s="115" t="s">
        <v>187</v>
      </c>
      <c r="F795" s="76">
        <v>125604</v>
      </c>
      <c r="G795" s="75">
        <v>358596</v>
      </c>
      <c r="H795" s="76">
        <v>298830</v>
      </c>
      <c r="I795" s="75">
        <v>369353.88</v>
      </c>
    </row>
    <row r="796" spans="1:9" ht="18">
      <c r="A796" s="200">
        <v>21020600</v>
      </c>
      <c r="B796" s="201"/>
      <c r="C796" s="202"/>
      <c r="D796" s="152" t="s">
        <v>818</v>
      </c>
      <c r="E796" s="72" t="s">
        <v>196</v>
      </c>
      <c r="F796" s="76"/>
      <c r="G796" s="75"/>
      <c r="H796" s="76">
        <v>0</v>
      </c>
      <c r="I796" s="75">
        <v>0</v>
      </c>
    </row>
    <row r="797" spans="1:9" ht="18">
      <c r="A797" s="309">
        <v>21020307</v>
      </c>
      <c r="B797" s="273" t="s">
        <v>662</v>
      </c>
      <c r="C797" s="204"/>
      <c r="D797" s="152" t="s">
        <v>818</v>
      </c>
      <c r="E797" s="310" t="s">
        <v>705</v>
      </c>
      <c r="F797" s="76"/>
      <c r="G797" s="75">
        <v>500000</v>
      </c>
      <c r="H797" s="76">
        <v>416666.66666666669</v>
      </c>
      <c r="I797" s="75">
        <v>515000</v>
      </c>
    </row>
    <row r="798" spans="1:9" ht="18">
      <c r="A798" s="311">
        <v>21020605</v>
      </c>
      <c r="B798" s="273" t="s">
        <v>662</v>
      </c>
      <c r="C798" s="204"/>
      <c r="D798" s="152" t="s">
        <v>818</v>
      </c>
      <c r="E798" s="312" t="s">
        <v>199</v>
      </c>
      <c r="F798" s="76"/>
      <c r="G798" s="75">
        <v>500000</v>
      </c>
      <c r="H798" s="76">
        <v>416666.66666666669</v>
      </c>
      <c r="I798" s="75">
        <v>1515000</v>
      </c>
    </row>
    <row r="799" spans="1:9" ht="18">
      <c r="A799" s="313"/>
      <c r="B799" s="273"/>
      <c r="C799" s="204"/>
      <c r="D799" s="130"/>
      <c r="E799" s="205" t="s">
        <v>815</v>
      </c>
      <c r="F799" s="76">
        <v>3853516</v>
      </c>
      <c r="G799" s="75">
        <v>4238034</v>
      </c>
    </row>
    <row r="800" spans="1:9" ht="18">
      <c r="A800" s="209">
        <v>22020000</v>
      </c>
      <c r="B800" s="210"/>
      <c r="C800" s="211"/>
      <c r="D800" s="126"/>
      <c r="E800" s="127" t="s">
        <v>204</v>
      </c>
      <c r="F800" s="76"/>
      <c r="G800" s="75"/>
    </row>
    <row r="801" spans="1:9" ht="18">
      <c r="A801" s="209">
        <v>22020100</v>
      </c>
      <c r="B801" s="210"/>
      <c r="C801" s="211"/>
      <c r="D801" s="126"/>
      <c r="E801" s="127" t="s">
        <v>205</v>
      </c>
      <c r="F801" s="76"/>
      <c r="G801" s="75"/>
    </row>
    <row r="802" spans="1:9" ht="18">
      <c r="A802" s="257">
        <v>22020101</v>
      </c>
      <c r="B802" s="273" t="s">
        <v>664</v>
      </c>
      <c r="C802" s="155"/>
      <c r="D802" s="152" t="s">
        <v>818</v>
      </c>
      <c r="E802" s="314" t="s">
        <v>206</v>
      </c>
      <c r="F802" s="76"/>
      <c r="G802" s="75">
        <v>600000</v>
      </c>
      <c r="I802" s="75">
        <v>1500000</v>
      </c>
    </row>
    <row r="803" spans="1:9" ht="18">
      <c r="A803" s="257">
        <v>22020102</v>
      </c>
      <c r="B803" s="273" t="s">
        <v>664</v>
      </c>
      <c r="C803" s="155"/>
      <c r="D803" s="152" t="s">
        <v>818</v>
      </c>
      <c r="E803" s="314" t="s">
        <v>207</v>
      </c>
      <c r="F803" s="76"/>
      <c r="G803" s="75"/>
    </row>
    <row r="804" spans="1:9" ht="18">
      <c r="A804" s="257">
        <v>22020103</v>
      </c>
      <c r="B804" s="273" t="s">
        <v>664</v>
      </c>
      <c r="C804" s="155"/>
      <c r="D804" s="152" t="s">
        <v>818</v>
      </c>
      <c r="E804" s="314" t="s">
        <v>208</v>
      </c>
      <c r="F804" s="76"/>
      <c r="G804" s="75"/>
    </row>
    <row r="805" spans="1:9" ht="18">
      <c r="A805" s="257">
        <v>22020104</v>
      </c>
      <c r="B805" s="273" t="s">
        <v>664</v>
      </c>
      <c r="C805" s="155"/>
      <c r="D805" s="152" t="s">
        <v>818</v>
      </c>
      <c r="E805" s="314" t="s">
        <v>209</v>
      </c>
      <c r="F805" s="76"/>
      <c r="G805" s="75"/>
    </row>
    <row r="806" spans="1:9" ht="18">
      <c r="A806" s="209">
        <v>22020300</v>
      </c>
      <c r="B806" s="210"/>
      <c r="C806" s="211"/>
      <c r="D806" s="152" t="s">
        <v>818</v>
      </c>
      <c r="E806" s="127" t="s">
        <v>213</v>
      </c>
      <c r="F806" s="76"/>
      <c r="G806" s="75"/>
    </row>
    <row r="807" spans="1:9" s="171" customFormat="1" ht="21" customHeight="1">
      <c r="A807" s="154">
        <v>22020311</v>
      </c>
      <c r="B807" s="295" t="s">
        <v>662</v>
      </c>
      <c r="C807" s="155"/>
      <c r="D807" s="152" t="s">
        <v>818</v>
      </c>
      <c r="E807" s="207" t="s">
        <v>453</v>
      </c>
      <c r="F807" s="76">
        <v>5013500</v>
      </c>
      <c r="G807" s="75">
        <v>40000000</v>
      </c>
      <c r="H807" s="76">
        <v>3266000</v>
      </c>
      <c r="I807" s="75">
        <v>45000000</v>
      </c>
    </row>
    <row r="808" spans="1:9" ht="18">
      <c r="A808" s="154">
        <v>22020313</v>
      </c>
      <c r="B808" s="273" t="s">
        <v>662</v>
      </c>
      <c r="C808" s="155"/>
      <c r="D808" s="152" t="s">
        <v>818</v>
      </c>
      <c r="E808" s="207" t="s">
        <v>222</v>
      </c>
      <c r="F808" s="76"/>
      <c r="G808" s="75"/>
    </row>
    <row r="809" spans="1:9" ht="36">
      <c r="A809" s="209">
        <v>22021000</v>
      </c>
      <c r="B809" s="210"/>
      <c r="C809" s="211"/>
      <c r="D809" s="152" t="s">
        <v>818</v>
      </c>
      <c r="E809" s="208" t="s">
        <v>344</v>
      </c>
      <c r="F809" s="76"/>
      <c r="G809" s="75"/>
    </row>
    <row r="810" spans="1:9" ht="36">
      <c r="A810" s="154">
        <v>22021003</v>
      </c>
      <c r="B810" s="273" t="s">
        <v>662</v>
      </c>
      <c r="C810" s="155"/>
      <c r="D810" s="152" t="s">
        <v>818</v>
      </c>
      <c r="E810" s="115" t="s">
        <v>252</v>
      </c>
      <c r="F810" s="76"/>
      <c r="G810" s="75"/>
    </row>
    <row r="811" spans="1:9" ht="18">
      <c r="A811" s="154">
        <v>22021005</v>
      </c>
      <c r="B811" s="273" t="s">
        <v>662</v>
      </c>
      <c r="C811" s="155"/>
      <c r="D811" s="152" t="s">
        <v>818</v>
      </c>
      <c r="E811" s="115" t="s">
        <v>254</v>
      </c>
      <c r="F811" s="76"/>
      <c r="G811" s="75">
        <v>2000000</v>
      </c>
      <c r="H811" s="76">
        <v>4817000</v>
      </c>
      <c r="I811" s="75">
        <v>10000000</v>
      </c>
    </row>
    <row r="812" spans="1:9" ht="18">
      <c r="A812" s="154">
        <v>22021007</v>
      </c>
      <c r="B812" s="273" t="s">
        <v>662</v>
      </c>
      <c r="C812" s="155"/>
      <c r="D812" s="152" t="s">
        <v>818</v>
      </c>
      <c r="E812" s="115" t="s">
        <v>255</v>
      </c>
      <c r="F812" s="76"/>
      <c r="G812" s="75">
        <v>1000000</v>
      </c>
      <c r="H812" s="76">
        <v>7604000</v>
      </c>
      <c r="I812" s="75">
        <v>10000000</v>
      </c>
    </row>
    <row r="813" spans="1:9" ht="18">
      <c r="A813" s="154">
        <v>22021015</v>
      </c>
      <c r="B813" s="273" t="s">
        <v>662</v>
      </c>
      <c r="C813" s="155"/>
      <c r="D813" s="152" t="s">
        <v>818</v>
      </c>
      <c r="E813" s="115" t="s">
        <v>260</v>
      </c>
      <c r="F813" s="76"/>
      <c r="G813" s="75"/>
    </row>
    <row r="814" spans="1:9" ht="18">
      <c r="A814" s="154">
        <v>22021017</v>
      </c>
      <c r="B814" s="273" t="s">
        <v>662</v>
      </c>
      <c r="C814" s="155"/>
      <c r="D814" s="152" t="s">
        <v>818</v>
      </c>
      <c r="E814" s="115" t="s">
        <v>679</v>
      </c>
      <c r="F814" s="76"/>
      <c r="G814" s="75"/>
    </row>
    <row r="815" spans="1:9" ht="18">
      <c r="A815" s="255">
        <v>220206</v>
      </c>
      <c r="B815" s="273"/>
      <c r="C815" s="155"/>
      <c r="D815" s="152" t="s">
        <v>818</v>
      </c>
      <c r="E815" s="317" t="s">
        <v>706</v>
      </c>
      <c r="F815" s="76"/>
      <c r="G815" s="75"/>
    </row>
    <row r="816" spans="1:9" ht="54">
      <c r="A816" s="318">
        <v>22020606</v>
      </c>
      <c r="B816" s="552" t="s">
        <v>662</v>
      </c>
      <c r="C816" s="211"/>
      <c r="D816" s="210" t="s">
        <v>818</v>
      </c>
      <c r="E816" s="553" t="s">
        <v>875</v>
      </c>
      <c r="F816" s="174">
        <v>8528781.0600000005</v>
      </c>
      <c r="G816" s="470">
        <v>30000000</v>
      </c>
      <c r="H816" s="174">
        <v>109000000</v>
      </c>
      <c r="I816" s="470">
        <v>110000000</v>
      </c>
    </row>
    <row r="817" spans="1:9" ht="36">
      <c r="A817" s="209">
        <v>22040000</v>
      </c>
      <c r="B817" s="210"/>
      <c r="C817" s="211"/>
      <c r="D817" s="152" t="s">
        <v>818</v>
      </c>
      <c r="E817" s="127" t="s">
        <v>264</v>
      </c>
      <c r="F817" s="76"/>
      <c r="G817" s="75"/>
    </row>
    <row r="818" spans="1:9" ht="36">
      <c r="A818" s="209">
        <v>22040100</v>
      </c>
      <c r="B818" s="210"/>
      <c r="C818" s="211"/>
      <c r="D818" s="152" t="s">
        <v>818</v>
      </c>
      <c r="E818" s="127" t="s">
        <v>265</v>
      </c>
      <c r="F818" s="76"/>
      <c r="G818" s="75"/>
    </row>
    <row r="819" spans="1:9" ht="18">
      <c r="A819" s="154">
        <v>22040109</v>
      </c>
      <c r="B819" s="273" t="s">
        <v>662</v>
      </c>
      <c r="C819" s="155"/>
      <c r="D819" s="152" t="s">
        <v>818</v>
      </c>
      <c r="E819" s="115" t="s">
        <v>440</v>
      </c>
      <c r="F819" s="76">
        <v>3580000</v>
      </c>
      <c r="G819" s="75">
        <v>5000000</v>
      </c>
      <c r="H819" s="76">
        <v>4890000</v>
      </c>
      <c r="I819" s="75">
        <v>6000000</v>
      </c>
    </row>
    <row r="820" spans="1:9" ht="18">
      <c r="A820" s="209"/>
      <c r="B820" s="210"/>
      <c r="C820" s="211"/>
      <c r="D820" s="126"/>
      <c r="E820" s="133" t="s">
        <v>164</v>
      </c>
      <c r="F820" s="76">
        <f>SUM(F766:F798)</f>
        <v>10788387</v>
      </c>
      <c r="G820" s="76">
        <f t="shared" ref="G820:I820" si="93">SUM(G766:G798)</f>
        <v>3804510</v>
      </c>
      <c r="H820" s="76">
        <f t="shared" si="93"/>
        <v>3170424.9999999995</v>
      </c>
      <c r="I820" s="76">
        <f t="shared" si="93"/>
        <v>8511810.1600000001</v>
      </c>
    </row>
    <row r="821" spans="1:9" ht="18.75" thickBot="1">
      <c r="A821" s="167"/>
      <c r="B821" s="168"/>
      <c r="C821" s="169"/>
      <c r="D821" s="168"/>
      <c r="E821" s="170" t="s">
        <v>204</v>
      </c>
      <c r="F821" s="76">
        <f>SUM(F802:F819)</f>
        <v>17122281.060000002</v>
      </c>
      <c r="G821" s="76">
        <f t="shared" ref="G821:I821" si="94">SUM(G802:G819)</f>
        <v>78600000</v>
      </c>
      <c r="H821" s="76">
        <f t="shared" si="94"/>
        <v>129577000</v>
      </c>
      <c r="I821" s="76">
        <f t="shared" si="94"/>
        <v>182500000</v>
      </c>
    </row>
    <row r="822" spans="1:9" ht="27.95" customHeight="1" thickBot="1">
      <c r="A822" s="290"/>
      <c r="B822" s="216"/>
      <c r="C822" s="296"/>
      <c r="D822" s="218"/>
      <c r="E822" s="308" t="s">
        <v>300</v>
      </c>
      <c r="F822" s="76">
        <f>F820+F821</f>
        <v>27910668.060000002</v>
      </c>
      <c r="G822" s="76">
        <f t="shared" ref="G822:I822" si="95">G820+G821</f>
        <v>82404510</v>
      </c>
      <c r="H822" s="76">
        <f t="shared" si="95"/>
        <v>132747425</v>
      </c>
      <c r="I822" s="76">
        <f t="shared" si="95"/>
        <v>191011810.16</v>
      </c>
    </row>
    <row r="823" spans="1:9" ht="37.5">
      <c r="A823" s="694" t="s">
        <v>819</v>
      </c>
      <c r="B823" s="695"/>
      <c r="C823" s="695"/>
      <c r="D823" s="695"/>
      <c r="E823" s="695"/>
      <c r="F823" s="695"/>
      <c r="G823" s="695"/>
      <c r="H823" s="695"/>
      <c r="I823" s="696"/>
    </row>
    <row r="824" spans="1:9" ht="23.25">
      <c r="A824" s="697" t="s">
        <v>492</v>
      </c>
      <c r="B824" s="698"/>
      <c r="C824" s="698"/>
      <c r="D824" s="698"/>
      <c r="E824" s="698"/>
      <c r="F824" s="698"/>
      <c r="G824" s="698"/>
      <c r="H824" s="698"/>
      <c r="I824" s="699"/>
    </row>
    <row r="825" spans="1:9" ht="28.5" customHeight="1">
      <c r="A825" s="689" t="s">
        <v>1046</v>
      </c>
      <c r="B825" s="690"/>
      <c r="C825" s="690"/>
      <c r="D825" s="690"/>
      <c r="E825" s="690"/>
      <c r="F825" s="690"/>
      <c r="G825" s="690"/>
      <c r="H825" s="690"/>
      <c r="I825" s="700"/>
    </row>
    <row r="826" spans="1:9" ht="18.75" customHeight="1" thickBot="1">
      <c r="A826" s="728" t="s">
        <v>281</v>
      </c>
      <c r="B826" s="728"/>
      <c r="C826" s="728"/>
      <c r="D826" s="728"/>
      <c r="E826" s="728"/>
      <c r="F826" s="728"/>
      <c r="G826" s="728"/>
      <c r="H826" s="728"/>
      <c r="I826" s="728"/>
    </row>
    <row r="827" spans="1:9" ht="18.75" thickBot="1">
      <c r="A827" s="715" t="s">
        <v>400</v>
      </c>
      <c r="B827" s="716"/>
      <c r="C827" s="716"/>
      <c r="D827" s="716"/>
      <c r="E827" s="716"/>
      <c r="F827" s="716"/>
      <c r="G827" s="716"/>
      <c r="H827" s="716"/>
      <c r="I827" s="717"/>
    </row>
    <row r="828" spans="1:9" ht="36.75" thickBot="1">
      <c r="A828" s="143" t="s">
        <v>471</v>
      </c>
      <c r="B828" s="306" t="s">
        <v>464</v>
      </c>
      <c r="C828" s="144" t="s">
        <v>460</v>
      </c>
      <c r="D828" s="306" t="s">
        <v>463</v>
      </c>
      <c r="E828" s="145" t="s">
        <v>1</v>
      </c>
      <c r="F828" s="68" t="s">
        <v>1003</v>
      </c>
      <c r="G828" s="146" t="s">
        <v>1002</v>
      </c>
      <c r="H828" s="147" t="s">
        <v>1001</v>
      </c>
      <c r="I828" s="148" t="s">
        <v>1048</v>
      </c>
    </row>
    <row r="829" spans="1:9" ht="18">
      <c r="A829" s="221">
        <v>20000000</v>
      </c>
      <c r="B829" s="222"/>
      <c r="C829" s="223"/>
      <c r="D829" s="152" t="s">
        <v>818</v>
      </c>
      <c r="E829" s="95" t="s">
        <v>163</v>
      </c>
      <c r="F829" s="224"/>
      <c r="G829" s="225"/>
    </row>
    <row r="830" spans="1:9" ht="18">
      <c r="A830" s="187">
        <v>21000000</v>
      </c>
      <c r="B830" s="188"/>
      <c r="C830" s="189"/>
      <c r="D830" s="152" t="s">
        <v>818</v>
      </c>
      <c r="E830" s="72" t="s">
        <v>164</v>
      </c>
      <c r="F830" s="190"/>
      <c r="G830" s="191"/>
    </row>
    <row r="831" spans="1:9" ht="18">
      <c r="A831" s="187">
        <v>21010000</v>
      </c>
      <c r="B831" s="188"/>
      <c r="C831" s="189"/>
      <c r="D831" s="152" t="s">
        <v>818</v>
      </c>
      <c r="E831" s="72" t="s">
        <v>165</v>
      </c>
      <c r="F831" s="190"/>
      <c r="G831" s="191"/>
    </row>
    <row r="832" spans="1:9" ht="18">
      <c r="A832" s="197">
        <v>21010103</v>
      </c>
      <c r="B832" s="273" t="s">
        <v>662</v>
      </c>
      <c r="C832" s="198"/>
      <c r="D832" s="152" t="s">
        <v>818</v>
      </c>
      <c r="E832" s="80" t="s">
        <v>168</v>
      </c>
      <c r="F832" s="195"/>
      <c r="G832" s="196"/>
    </row>
    <row r="833" spans="1:9" ht="18">
      <c r="A833" s="197">
        <v>21010104</v>
      </c>
      <c r="B833" s="273" t="s">
        <v>662</v>
      </c>
      <c r="C833" s="198"/>
      <c r="D833" s="152" t="s">
        <v>818</v>
      </c>
      <c r="E833" s="80" t="s">
        <v>169</v>
      </c>
      <c r="F833" s="76">
        <v>1583267</v>
      </c>
      <c r="G833" s="75">
        <v>1084758</v>
      </c>
      <c r="H833" s="76">
        <v>903965</v>
      </c>
      <c r="I833" s="75">
        <v>1117300.74</v>
      </c>
    </row>
    <row r="834" spans="1:9" ht="18">
      <c r="A834" s="197">
        <v>21010105</v>
      </c>
      <c r="B834" s="273" t="s">
        <v>662</v>
      </c>
      <c r="C834" s="198"/>
      <c r="D834" s="152" t="s">
        <v>818</v>
      </c>
      <c r="E834" s="80" t="s">
        <v>170</v>
      </c>
      <c r="F834" s="76">
        <v>1595413</v>
      </c>
      <c r="G834" s="75">
        <v>17513</v>
      </c>
      <c r="H834" s="76">
        <v>14594.166666666666</v>
      </c>
      <c r="I834" s="75">
        <v>518038.39</v>
      </c>
    </row>
    <row r="835" spans="1:9" ht="18">
      <c r="A835" s="197">
        <v>21010106</v>
      </c>
      <c r="B835" s="273" t="s">
        <v>662</v>
      </c>
      <c r="C835" s="198"/>
      <c r="D835" s="152" t="s">
        <v>818</v>
      </c>
      <c r="E835" s="80" t="s">
        <v>171</v>
      </c>
      <c r="F835" s="76"/>
      <c r="G835" s="75"/>
      <c r="H835" s="76">
        <v>0</v>
      </c>
      <c r="I835" s="75">
        <v>0</v>
      </c>
    </row>
    <row r="836" spans="1:9" s="171" customFormat="1" ht="18">
      <c r="A836" s="226"/>
      <c r="B836" s="295" t="s">
        <v>662</v>
      </c>
      <c r="C836" s="198"/>
      <c r="D836" s="152" t="s">
        <v>818</v>
      </c>
      <c r="E836" s="115" t="s">
        <v>693</v>
      </c>
      <c r="F836" s="276"/>
      <c r="G836" s="535"/>
      <c r="H836" s="276"/>
      <c r="I836" s="535">
        <v>875963.5</v>
      </c>
    </row>
    <row r="837" spans="1:9" ht="18">
      <c r="A837" s="187">
        <v>21020000</v>
      </c>
      <c r="B837" s="188"/>
      <c r="C837" s="189"/>
      <c r="D837" s="152" t="s">
        <v>818</v>
      </c>
      <c r="E837" s="72" t="s">
        <v>177</v>
      </c>
      <c r="F837" s="76"/>
      <c r="G837" s="75"/>
      <c r="H837" s="76">
        <v>0</v>
      </c>
      <c r="I837" s="75">
        <v>0</v>
      </c>
    </row>
    <row r="838" spans="1:9" ht="36">
      <c r="A838" s="187">
        <v>21020300</v>
      </c>
      <c r="B838" s="188"/>
      <c r="C838" s="189"/>
      <c r="D838" s="152" t="s">
        <v>818</v>
      </c>
      <c r="E838" s="72" t="s">
        <v>193</v>
      </c>
      <c r="F838" s="76"/>
      <c r="G838" s="75"/>
      <c r="H838" s="76">
        <v>0</v>
      </c>
      <c r="I838" s="75">
        <v>0</v>
      </c>
    </row>
    <row r="839" spans="1:9" ht="18">
      <c r="A839" s="197">
        <v>21020301</v>
      </c>
      <c r="B839" s="273" t="s">
        <v>662</v>
      </c>
      <c r="C839" s="198"/>
      <c r="D839" s="152" t="s">
        <v>818</v>
      </c>
      <c r="E839" s="115" t="s">
        <v>178</v>
      </c>
      <c r="F839" s="76"/>
      <c r="G839" s="75"/>
      <c r="H839" s="76">
        <v>0</v>
      </c>
      <c r="I839" s="75">
        <v>0</v>
      </c>
    </row>
    <row r="840" spans="1:9" ht="18">
      <c r="A840" s="197">
        <v>21020302</v>
      </c>
      <c r="B840" s="273" t="s">
        <v>662</v>
      </c>
      <c r="C840" s="198"/>
      <c r="D840" s="152" t="s">
        <v>818</v>
      </c>
      <c r="E840" s="115" t="s">
        <v>179</v>
      </c>
      <c r="F840" s="76"/>
      <c r="G840" s="75"/>
      <c r="H840" s="76">
        <v>0</v>
      </c>
      <c r="I840" s="75">
        <v>0</v>
      </c>
    </row>
    <row r="841" spans="1:9" ht="18">
      <c r="A841" s="197">
        <v>21020303</v>
      </c>
      <c r="B841" s="273" t="s">
        <v>662</v>
      </c>
      <c r="C841" s="198"/>
      <c r="D841" s="152" t="s">
        <v>818</v>
      </c>
      <c r="E841" s="115" t="s">
        <v>180</v>
      </c>
      <c r="F841" s="76"/>
      <c r="G841" s="75"/>
      <c r="H841" s="76">
        <v>0</v>
      </c>
      <c r="I841" s="75">
        <v>0</v>
      </c>
    </row>
    <row r="842" spans="1:9" ht="18">
      <c r="A842" s="197">
        <v>21020304</v>
      </c>
      <c r="B842" s="273" t="s">
        <v>662</v>
      </c>
      <c r="C842" s="198"/>
      <c r="D842" s="152" t="s">
        <v>818</v>
      </c>
      <c r="E842" s="115" t="s">
        <v>181</v>
      </c>
      <c r="F842" s="76"/>
      <c r="G842" s="75"/>
      <c r="H842" s="76">
        <v>0</v>
      </c>
      <c r="I842" s="75">
        <v>0</v>
      </c>
    </row>
    <row r="843" spans="1:9" ht="18">
      <c r="A843" s="197">
        <v>21020312</v>
      </c>
      <c r="B843" s="273" t="s">
        <v>662</v>
      </c>
      <c r="C843" s="198"/>
      <c r="D843" s="152" t="s">
        <v>818</v>
      </c>
      <c r="E843" s="115" t="s">
        <v>184</v>
      </c>
      <c r="F843" s="76"/>
      <c r="G843" s="75"/>
      <c r="H843" s="76">
        <v>0</v>
      </c>
      <c r="I843" s="75">
        <v>0</v>
      </c>
    </row>
    <row r="844" spans="1:9" ht="18">
      <c r="A844" s="197">
        <v>21020315</v>
      </c>
      <c r="B844" s="273" t="s">
        <v>662</v>
      </c>
      <c r="C844" s="198"/>
      <c r="D844" s="152" t="s">
        <v>818</v>
      </c>
      <c r="E844" s="115" t="s">
        <v>187</v>
      </c>
      <c r="F844" s="76"/>
      <c r="G844" s="75"/>
      <c r="H844" s="76">
        <v>0</v>
      </c>
      <c r="I844" s="75">
        <v>0</v>
      </c>
    </row>
    <row r="845" spans="1:9" ht="18">
      <c r="A845" s="197">
        <v>21020314</v>
      </c>
      <c r="B845" s="273" t="s">
        <v>662</v>
      </c>
      <c r="C845" s="198"/>
      <c r="D845" s="152" t="s">
        <v>818</v>
      </c>
      <c r="E845" s="115" t="s">
        <v>532</v>
      </c>
      <c r="F845" s="76"/>
      <c r="G845" s="75"/>
      <c r="H845" s="76">
        <v>0</v>
      </c>
      <c r="I845" s="75">
        <v>0</v>
      </c>
    </row>
    <row r="846" spans="1:9" ht="18">
      <c r="A846" s="197">
        <v>21020305</v>
      </c>
      <c r="B846" s="273" t="s">
        <v>662</v>
      </c>
      <c r="C846" s="198"/>
      <c r="D846" s="152" t="s">
        <v>818</v>
      </c>
      <c r="E846" s="115" t="s">
        <v>533</v>
      </c>
      <c r="F846" s="76"/>
      <c r="G846" s="75"/>
      <c r="H846" s="76">
        <v>0</v>
      </c>
      <c r="I846" s="75">
        <v>0</v>
      </c>
    </row>
    <row r="847" spans="1:9" ht="18">
      <c r="A847" s="197">
        <v>21020306</v>
      </c>
      <c r="B847" s="273" t="s">
        <v>662</v>
      </c>
      <c r="C847" s="198"/>
      <c r="D847" s="152" t="s">
        <v>818</v>
      </c>
      <c r="E847" s="115" t="s">
        <v>534</v>
      </c>
      <c r="F847" s="76"/>
      <c r="G847" s="75"/>
      <c r="H847" s="76">
        <v>0</v>
      </c>
      <c r="I847" s="75">
        <v>0</v>
      </c>
    </row>
    <row r="848" spans="1:9" ht="18">
      <c r="A848" s="187">
        <v>21020400</v>
      </c>
      <c r="B848" s="188"/>
      <c r="C848" s="189"/>
      <c r="D848" s="152" t="s">
        <v>818</v>
      </c>
      <c r="E848" s="72" t="s">
        <v>194</v>
      </c>
      <c r="F848" s="76"/>
      <c r="G848" s="75"/>
      <c r="H848" s="76">
        <v>0</v>
      </c>
      <c r="I848" s="75">
        <v>0</v>
      </c>
    </row>
    <row r="849" spans="1:9" ht="18">
      <c r="A849" s="197">
        <v>21020401</v>
      </c>
      <c r="B849" s="273" t="s">
        <v>662</v>
      </c>
      <c r="C849" s="198"/>
      <c r="D849" s="152" t="s">
        <v>818</v>
      </c>
      <c r="E849" s="115" t="s">
        <v>178</v>
      </c>
      <c r="F849" s="76">
        <v>179575</v>
      </c>
      <c r="G849" s="75">
        <v>379644</v>
      </c>
      <c r="H849" s="76">
        <v>316370</v>
      </c>
      <c r="I849" s="75">
        <v>391033.32</v>
      </c>
    </row>
    <row r="850" spans="1:9" ht="18">
      <c r="A850" s="197">
        <v>21020402</v>
      </c>
      <c r="B850" s="273" t="s">
        <v>662</v>
      </c>
      <c r="C850" s="198"/>
      <c r="D850" s="152" t="s">
        <v>818</v>
      </c>
      <c r="E850" s="115" t="s">
        <v>179</v>
      </c>
      <c r="F850" s="76">
        <v>316620</v>
      </c>
      <c r="G850" s="75">
        <v>216936</v>
      </c>
      <c r="H850" s="76">
        <v>180780</v>
      </c>
      <c r="I850" s="75">
        <v>223444.08</v>
      </c>
    </row>
    <row r="851" spans="1:9" ht="18">
      <c r="A851" s="197">
        <v>21020403</v>
      </c>
      <c r="B851" s="273" t="s">
        <v>662</v>
      </c>
      <c r="C851" s="198"/>
      <c r="D851" s="152" t="s">
        <v>818</v>
      </c>
      <c r="E851" s="115" t="s">
        <v>180</v>
      </c>
      <c r="F851" s="76">
        <v>39690</v>
      </c>
      <c r="G851" s="75">
        <v>22680</v>
      </c>
      <c r="H851" s="76">
        <v>18900</v>
      </c>
      <c r="I851" s="75">
        <v>23360.400000000001</v>
      </c>
    </row>
    <row r="852" spans="1:9" ht="18">
      <c r="A852" s="197">
        <v>21020404</v>
      </c>
      <c r="B852" s="273" t="s">
        <v>662</v>
      </c>
      <c r="C852" s="198"/>
      <c r="D852" s="152" t="s">
        <v>818</v>
      </c>
      <c r="E852" s="115" t="s">
        <v>181</v>
      </c>
      <c r="F852" s="76">
        <v>79128</v>
      </c>
      <c r="G852" s="75">
        <v>54228</v>
      </c>
      <c r="H852" s="76">
        <v>45190</v>
      </c>
      <c r="I852" s="75">
        <v>55854.84</v>
      </c>
    </row>
    <row r="853" spans="1:9" ht="18">
      <c r="A853" s="197">
        <v>21020412</v>
      </c>
      <c r="B853" s="273" t="s">
        <v>662</v>
      </c>
      <c r="C853" s="198"/>
      <c r="D853" s="152" t="s">
        <v>818</v>
      </c>
      <c r="E853" s="115" t="s">
        <v>184</v>
      </c>
      <c r="F853" s="76"/>
      <c r="G853" s="75"/>
      <c r="H853" s="76">
        <v>0</v>
      </c>
      <c r="I853" s="75">
        <v>0</v>
      </c>
    </row>
    <row r="854" spans="1:9" ht="18">
      <c r="A854" s="197">
        <v>21020415</v>
      </c>
      <c r="B854" s="273" t="s">
        <v>662</v>
      </c>
      <c r="C854" s="198"/>
      <c r="D854" s="152" t="s">
        <v>818</v>
      </c>
      <c r="E854" s="115" t="s">
        <v>187</v>
      </c>
      <c r="F854" s="76">
        <v>202128</v>
      </c>
      <c r="G854" s="75">
        <v>126228</v>
      </c>
      <c r="H854" s="76">
        <v>105190</v>
      </c>
      <c r="I854" s="75">
        <v>130014.84</v>
      </c>
    </row>
    <row r="855" spans="1:9" ht="18">
      <c r="A855" s="187">
        <v>21020500</v>
      </c>
      <c r="B855" s="188"/>
      <c r="C855" s="189"/>
      <c r="D855" s="152" t="s">
        <v>818</v>
      </c>
      <c r="E855" s="72" t="s">
        <v>195</v>
      </c>
      <c r="F855" s="76"/>
      <c r="G855" s="75"/>
      <c r="H855" s="76">
        <v>0</v>
      </c>
      <c r="I855" s="75">
        <v>0</v>
      </c>
    </row>
    <row r="856" spans="1:9" ht="18">
      <c r="A856" s="197">
        <v>21020501</v>
      </c>
      <c r="B856" s="273" t="s">
        <v>662</v>
      </c>
      <c r="C856" s="198"/>
      <c r="D856" s="152" t="s">
        <v>818</v>
      </c>
      <c r="E856" s="115" t="s">
        <v>178</v>
      </c>
      <c r="F856" s="76">
        <v>295884</v>
      </c>
      <c r="G856" s="75">
        <v>60024</v>
      </c>
      <c r="H856" s="76">
        <v>50020</v>
      </c>
      <c r="I856" s="75">
        <v>61824.72</v>
      </c>
    </row>
    <row r="857" spans="1:9" ht="18">
      <c r="A857" s="294">
        <v>21020502</v>
      </c>
      <c r="B857" s="273" t="s">
        <v>662</v>
      </c>
      <c r="C857" s="204"/>
      <c r="D857" s="152" t="s">
        <v>818</v>
      </c>
      <c r="E857" s="115" t="s">
        <v>179</v>
      </c>
      <c r="F857" s="76">
        <v>169056</v>
      </c>
      <c r="G857" s="75">
        <v>34296</v>
      </c>
      <c r="H857" s="76">
        <v>28580</v>
      </c>
      <c r="I857" s="75">
        <v>35324.879999999997</v>
      </c>
    </row>
    <row r="858" spans="1:9" ht="18">
      <c r="A858" s="294">
        <v>21020503</v>
      </c>
      <c r="B858" s="273" t="s">
        <v>662</v>
      </c>
      <c r="C858" s="204"/>
      <c r="D858" s="152" t="s">
        <v>818</v>
      </c>
      <c r="E858" s="115" t="s">
        <v>180</v>
      </c>
      <c r="F858" s="76">
        <v>28350</v>
      </c>
      <c r="G858" s="75">
        <v>5400</v>
      </c>
      <c r="H858" s="76">
        <v>4500</v>
      </c>
      <c r="I858" s="75">
        <v>5562</v>
      </c>
    </row>
    <row r="859" spans="1:9" ht="18">
      <c r="A859" s="294">
        <v>21020504</v>
      </c>
      <c r="B859" s="273" t="s">
        <v>662</v>
      </c>
      <c r="C859" s="204"/>
      <c r="D859" s="152" t="s">
        <v>818</v>
      </c>
      <c r="E859" s="115" t="s">
        <v>181</v>
      </c>
      <c r="F859" s="76">
        <v>42228</v>
      </c>
      <c r="G859" s="75">
        <v>8568</v>
      </c>
      <c r="H859" s="76">
        <v>7140</v>
      </c>
      <c r="I859" s="75">
        <v>8825.0400000000009</v>
      </c>
    </row>
    <row r="860" spans="1:9" ht="18">
      <c r="A860" s="294">
        <v>21020512</v>
      </c>
      <c r="B860" s="273" t="s">
        <v>662</v>
      </c>
      <c r="C860" s="204"/>
      <c r="D860" s="152" t="s">
        <v>818</v>
      </c>
      <c r="E860" s="115" t="s">
        <v>184</v>
      </c>
      <c r="F860" s="76"/>
      <c r="G860" s="75"/>
      <c r="H860" s="76">
        <v>0</v>
      </c>
      <c r="I860" s="75">
        <v>0</v>
      </c>
    </row>
    <row r="861" spans="1:9" ht="18">
      <c r="A861" s="294">
        <v>21020515</v>
      </c>
      <c r="B861" s="273" t="s">
        <v>662</v>
      </c>
      <c r="C861" s="204"/>
      <c r="D861" s="152" t="s">
        <v>818</v>
      </c>
      <c r="E861" s="115" t="s">
        <v>187</v>
      </c>
      <c r="F861" s="76">
        <v>455049</v>
      </c>
      <c r="G861" s="75">
        <v>73488</v>
      </c>
      <c r="H861" s="76">
        <v>61240</v>
      </c>
      <c r="I861" s="75">
        <v>75692.639999999999</v>
      </c>
    </row>
    <row r="862" spans="1:9" ht="18">
      <c r="A862" s="294"/>
      <c r="B862" s="273" t="s">
        <v>662</v>
      </c>
      <c r="C862" s="204"/>
      <c r="D862" s="152" t="s">
        <v>818</v>
      </c>
      <c r="E862" s="115" t="s">
        <v>699</v>
      </c>
      <c r="F862" s="76"/>
      <c r="G862" s="75"/>
      <c r="H862" s="76">
        <v>0</v>
      </c>
      <c r="I862" s="75">
        <v>0</v>
      </c>
    </row>
    <row r="863" spans="1:9" ht="18">
      <c r="A863" s="200">
        <v>21020600</v>
      </c>
      <c r="B863" s="201"/>
      <c r="C863" s="202"/>
      <c r="D863" s="152" t="s">
        <v>818</v>
      </c>
      <c r="E863" s="72" t="s">
        <v>196</v>
      </c>
      <c r="F863" s="76"/>
      <c r="G863" s="75"/>
      <c r="H863" s="76">
        <v>0</v>
      </c>
      <c r="I863" s="75">
        <v>0</v>
      </c>
    </row>
    <row r="864" spans="1:9" ht="18">
      <c r="A864" s="294">
        <v>21020602</v>
      </c>
      <c r="B864" s="273" t="s">
        <v>662</v>
      </c>
      <c r="C864" s="204"/>
      <c r="D864" s="152" t="s">
        <v>818</v>
      </c>
      <c r="E864" s="80" t="s">
        <v>197</v>
      </c>
      <c r="F864" s="76"/>
      <c r="G864" s="75">
        <v>5000000</v>
      </c>
      <c r="H864" s="76">
        <v>4166666.6666666665</v>
      </c>
      <c r="I864" s="75">
        <v>5150000</v>
      </c>
    </row>
    <row r="865" spans="1:9" ht="18">
      <c r="A865" s="294">
        <v>21020605</v>
      </c>
      <c r="B865" s="273" t="s">
        <v>662</v>
      </c>
      <c r="C865" s="204"/>
      <c r="D865" s="152" t="s">
        <v>818</v>
      </c>
      <c r="E865" s="80" t="s">
        <v>199</v>
      </c>
      <c r="F865" s="76"/>
      <c r="G865" s="75"/>
    </row>
    <row r="866" spans="1:9" ht="18">
      <c r="A866" s="209">
        <v>22020000</v>
      </c>
      <c r="B866" s="210"/>
      <c r="C866" s="211"/>
      <c r="D866" s="152" t="s">
        <v>818</v>
      </c>
      <c r="E866" s="127" t="s">
        <v>204</v>
      </c>
      <c r="F866" s="76"/>
      <c r="G866" s="75"/>
    </row>
    <row r="867" spans="1:9" ht="18">
      <c r="A867" s="209">
        <v>22020100</v>
      </c>
      <c r="B867" s="210"/>
      <c r="C867" s="211"/>
      <c r="D867" s="152" t="s">
        <v>818</v>
      </c>
      <c r="E867" s="127" t="s">
        <v>205</v>
      </c>
      <c r="F867" s="76"/>
      <c r="G867" s="75"/>
    </row>
    <row r="868" spans="1:9" ht="18">
      <c r="A868" s="154">
        <v>22020102</v>
      </c>
      <c r="B868" s="273" t="s">
        <v>664</v>
      </c>
      <c r="C868" s="155"/>
      <c r="D868" s="152" t="s">
        <v>818</v>
      </c>
      <c r="E868" s="207" t="s">
        <v>207</v>
      </c>
      <c r="F868" s="76"/>
      <c r="G868" s="75">
        <v>200000</v>
      </c>
      <c r="H868" s="76">
        <v>100000</v>
      </c>
      <c r="I868" s="75">
        <v>200000</v>
      </c>
    </row>
    <row r="869" spans="1:9" ht="18">
      <c r="A869" s="209">
        <v>22020300</v>
      </c>
      <c r="B869" s="210"/>
      <c r="C869" s="211"/>
      <c r="D869" s="152" t="s">
        <v>818</v>
      </c>
      <c r="E869" s="127" t="s">
        <v>213</v>
      </c>
      <c r="F869" s="76"/>
      <c r="G869" s="75"/>
    </row>
    <row r="870" spans="1:9" ht="18">
      <c r="A870" s="154">
        <v>22020313</v>
      </c>
      <c r="B870" s="273" t="s">
        <v>662</v>
      </c>
      <c r="C870" s="155"/>
      <c r="D870" s="152" t="s">
        <v>818</v>
      </c>
      <c r="E870" s="207" t="s">
        <v>222</v>
      </c>
      <c r="F870" s="76"/>
      <c r="G870" s="75"/>
    </row>
    <row r="871" spans="1:9" ht="20.25" customHeight="1">
      <c r="A871" s="209">
        <v>22020700</v>
      </c>
      <c r="B871" s="210"/>
      <c r="C871" s="211"/>
      <c r="D871" s="152" t="s">
        <v>818</v>
      </c>
      <c r="E871" s="127" t="s">
        <v>236</v>
      </c>
      <c r="F871" s="76"/>
      <c r="G871" s="75"/>
    </row>
    <row r="872" spans="1:9" s="171" customFormat="1" ht="18">
      <c r="A872" s="154">
        <v>22020702</v>
      </c>
      <c r="B872" s="295" t="s">
        <v>662</v>
      </c>
      <c r="C872" s="155"/>
      <c r="D872" s="152" t="s">
        <v>818</v>
      </c>
      <c r="E872" s="115" t="s">
        <v>237</v>
      </c>
      <c r="F872" s="315"/>
      <c r="G872" s="316"/>
      <c r="H872" s="315"/>
      <c r="I872" s="316"/>
    </row>
    <row r="873" spans="1:9" ht="36">
      <c r="A873" s="209">
        <v>22021000</v>
      </c>
      <c r="B873" s="210"/>
      <c r="C873" s="211"/>
      <c r="D873" s="152" t="s">
        <v>818</v>
      </c>
      <c r="E873" s="127" t="s">
        <v>249</v>
      </c>
      <c r="F873" s="76"/>
      <c r="G873" s="75"/>
    </row>
    <row r="874" spans="1:9" ht="36">
      <c r="A874" s="154">
        <v>22021003</v>
      </c>
      <c r="B874" s="273" t="s">
        <v>662</v>
      </c>
      <c r="C874" s="155"/>
      <c r="D874" s="152" t="s">
        <v>818</v>
      </c>
      <c r="E874" s="115" t="s">
        <v>252</v>
      </c>
      <c r="F874" s="76"/>
      <c r="G874" s="75"/>
    </row>
    <row r="875" spans="1:9" ht="18">
      <c r="A875" s="154">
        <v>22021004</v>
      </c>
      <c r="B875" s="273" t="s">
        <v>662</v>
      </c>
      <c r="C875" s="155"/>
      <c r="D875" s="152" t="s">
        <v>818</v>
      </c>
      <c r="E875" s="115" t="s">
        <v>253</v>
      </c>
      <c r="F875" s="76"/>
      <c r="G875" s="75"/>
    </row>
    <row r="876" spans="1:9" ht="18">
      <c r="A876" s="154">
        <v>22021009</v>
      </c>
      <c r="B876" s="273" t="s">
        <v>662</v>
      </c>
      <c r="C876" s="155"/>
      <c r="D876" s="152" t="s">
        <v>818</v>
      </c>
      <c r="E876" s="115" t="s">
        <v>256</v>
      </c>
      <c r="F876" s="76"/>
      <c r="G876" s="75">
        <v>2000000</v>
      </c>
      <c r="H876" s="76">
        <v>1250000</v>
      </c>
      <c r="I876" s="75">
        <v>3000000</v>
      </c>
    </row>
    <row r="877" spans="1:9" ht="18">
      <c r="A877" s="154">
        <v>22021017</v>
      </c>
      <c r="B877" s="273" t="s">
        <v>662</v>
      </c>
      <c r="C877" s="155"/>
      <c r="D877" s="152" t="s">
        <v>818</v>
      </c>
      <c r="E877" s="115" t="s">
        <v>262</v>
      </c>
      <c r="F877" s="76"/>
      <c r="G877" s="75">
        <v>5000000</v>
      </c>
      <c r="H877" s="76">
        <v>4000000</v>
      </c>
      <c r="I877" s="75">
        <v>5000000</v>
      </c>
    </row>
    <row r="878" spans="1:9" ht="36">
      <c r="A878" s="209">
        <v>22040000</v>
      </c>
      <c r="B878" s="210"/>
      <c r="C878" s="211"/>
      <c r="D878" s="152" t="s">
        <v>818</v>
      </c>
      <c r="E878" s="127" t="s">
        <v>264</v>
      </c>
      <c r="F878" s="76"/>
      <c r="G878" s="75"/>
    </row>
    <row r="879" spans="1:9" ht="36">
      <c r="A879" s="209">
        <v>22040100</v>
      </c>
      <c r="B879" s="210"/>
      <c r="C879" s="211"/>
      <c r="D879" s="152" t="s">
        <v>818</v>
      </c>
      <c r="E879" s="127" t="s">
        <v>265</v>
      </c>
      <c r="F879" s="76"/>
      <c r="G879" s="75"/>
    </row>
    <row r="880" spans="1:9" ht="18">
      <c r="A880" s="154">
        <v>22040109</v>
      </c>
      <c r="B880" s="273" t="s">
        <v>662</v>
      </c>
      <c r="C880" s="155"/>
      <c r="D880" s="152" t="s">
        <v>818</v>
      </c>
      <c r="E880" s="115" t="s">
        <v>266</v>
      </c>
      <c r="F880" s="76">
        <v>2179090</v>
      </c>
      <c r="G880" s="75">
        <v>5000000</v>
      </c>
      <c r="H880" s="76">
        <v>4200000</v>
      </c>
      <c r="I880" s="75">
        <v>6000000</v>
      </c>
    </row>
    <row r="881" spans="1:9" ht="18">
      <c r="A881" s="209"/>
      <c r="B881" s="210"/>
      <c r="C881" s="211"/>
      <c r="D881" s="210"/>
      <c r="E881" s="133" t="s">
        <v>164</v>
      </c>
      <c r="F881" s="536">
        <f>SUM(F832:F865)</f>
        <v>4986388</v>
      </c>
      <c r="G881" s="536">
        <f t="shared" ref="G881:I881" si="96">SUM(G832:G865)</f>
        <v>7083763</v>
      </c>
      <c r="H881" s="536">
        <f t="shared" si="96"/>
        <v>5903135.833333333</v>
      </c>
      <c r="I881" s="536">
        <f t="shared" si="96"/>
        <v>8672239.3900000006</v>
      </c>
    </row>
    <row r="882" spans="1:9" ht="18.75" thickBot="1">
      <c r="A882" s="167"/>
      <c r="B882" s="168"/>
      <c r="C882" s="169"/>
      <c r="D882" s="168"/>
      <c r="E882" s="170" t="s">
        <v>204</v>
      </c>
      <c r="F882" s="536">
        <f>SUM(F868:F880)</f>
        <v>2179090</v>
      </c>
      <c r="G882" s="536">
        <f t="shared" ref="G882:I882" si="97">SUM(G868:G880)</f>
        <v>12200000</v>
      </c>
      <c r="H882" s="536">
        <f t="shared" si="97"/>
        <v>9550000</v>
      </c>
      <c r="I882" s="536">
        <f t="shared" si="97"/>
        <v>14200000</v>
      </c>
    </row>
    <row r="883" spans="1:9" ht="19.5" thickBot="1">
      <c r="A883" s="290"/>
      <c r="B883" s="216"/>
      <c r="C883" s="296"/>
      <c r="D883" s="218"/>
      <c r="E883" s="308" t="s">
        <v>300</v>
      </c>
      <c r="F883" s="536">
        <f>F881+F882</f>
        <v>7165478</v>
      </c>
      <c r="G883" s="536">
        <f t="shared" ref="G883:I883" si="98">G881+G882</f>
        <v>19283763</v>
      </c>
      <c r="H883" s="536">
        <f t="shared" si="98"/>
        <v>15453135.833333332</v>
      </c>
      <c r="I883" s="536">
        <f t="shared" si="98"/>
        <v>22872239.390000001</v>
      </c>
    </row>
    <row r="884" spans="1:9" ht="37.5">
      <c r="A884" s="694" t="s">
        <v>819</v>
      </c>
      <c r="B884" s="695"/>
      <c r="C884" s="695"/>
      <c r="D884" s="695"/>
      <c r="E884" s="695"/>
      <c r="F884" s="695"/>
      <c r="G884" s="695"/>
      <c r="H884" s="695"/>
      <c r="I884" s="696"/>
    </row>
    <row r="885" spans="1:9" ht="23.25">
      <c r="A885" s="697" t="s">
        <v>492</v>
      </c>
      <c r="B885" s="698"/>
      <c r="C885" s="698"/>
      <c r="D885" s="698"/>
      <c r="E885" s="698"/>
      <c r="F885" s="698"/>
      <c r="G885" s="698"/>
      <c r="H885" s="698"/>
      <c r="I885" s="699"/>
    </row>
    <row r="886" spans="1:9" ht="22.5">
      <c r="A886" s="689" t="s">
        <v>1046</v>
      </c>
      <c r="B886" s="690"/>
      <c r="C886" s="690"/>
      <c r="D886" s="690"/>
      <c r="E886" s="690"/>
      <c r="F886" s="690"/>
      <c r="G886" s="690"/>
      <c r="H886" s="690"/>
      <c r="I886" s="700"/>
    </row>
    <row r="887" spans="1:9" ht="18.75" customHeight="1" thickBot="1">
      <c r="A887" s="728" t="s">
        <v>281</v>
      </c>
      <c r="B887" s="728"/>
      <c r="C887" s="728"/>
      <c r="D887" s="728"/>
      <c r="E887" s="728"/>
      <c r="F887" s="728"/>
      <c r="G887" s="728"/>
      <c r="H887" s="728"/>
      <c r="I887" s="728"/>
    </row>
    <row r="888" spans="1:9" ht="18.75" thickBot="1">
      <c r="A888" s="715" t="s">
        <v>401</v>
      </c>
      <c r="B888" s="716"/>
      <c r="C888" s="716"/>
      <c r="D888" s="716"/>
      <c r="E888" s="716"/>
      <c r="F888" s="716"/>
      <c r="G888" s="716"/>
      <c r="H888" s="716"/>
      <c r="I888" s="717"/>
    </row>
    <row r="889" spans="1:9" s="171" customFormat="1" ht="36.75" thickBot="1">
      <c r="A889" s="143" t="s">
        <v>471</v>
      </c>
      <c r="B889" s="68" t="s">
        <v>464</v>
      </c>
      <c r="C889" s="144" t="s">
        <v>460</v>
      </c>
      <c r="D889" s="68" t="s">
        <v>463</v>
      </c>
      <c r="E889" s="145" t="s">
        <v>1</v>
      </c>
      <c r="F889" s="68" t="s">
        <v>1003</v>
      </c>
      <c r="G889" s="146" t="s">
        <v>1002</v>
      </c>
      <c r="H889" s="147" t="s">
        <v>1001</v>
      </c>
      <c r="I889" s="148" t="s">
        <v>1048</v>
      </c>
    </row>
    <row r="890" spans="1:9" ht="17.25" customHeight="1">
      <c r="A890" s="221">
        <v>20000000</v>
      </c>
      <c r="B890" s="222"/>
      <c r="C890" s="223"/>
      <c r="D890" s="152" t="s">
        <v>818</v>
      </c>
      <c r="E890" s="95" t="s">
        <v>163</v>
      </c>
      <c r="F890" s="224"/>
      <c r="G890" s="225"/>
    </row>
    <row r="891" spans="1:9" ht="18">
      <c r="A891" s="187">
        <v>21000000</v>
      </c>
      <c r="B891" s="188"/>
      <c r="C891" s="189"/>
      <c r="D891" s="152" t="s">
        <v>818</v>
      </c>
      <c r="E891" s="72" t="s">
        <v>164</v>
      </c>
      <c r="F891" s="190"/>
      <c r="G891" s="191"/>
    </row>
    <row r="892" spans="1:9" ht="18">
      <c r="A892" s="187">
        <v>21010000</v>
      </c>
      <c r="B892" s="188"/>
      <c r="C892" s="189"/>
      <c r="D892" s="152" t="s">
        <v>818</v>
      </c>
      <c r="E892" s="72" t="s">
        <v>165</v>
      </c>
      <c r="F892" s="190"/>
      <c r="G892" s="191"/>
    </row>
    <row r="893" spans="1:9" ht="18">
      <c r="A893" s="197">
        <v>21010103</v>
      </c>
      <c r="B893" s="273" t="s">
        <v>662</v>
      </c>
      <c r="C893" s="198"/>
      <c r="D893" s="152" t="s">
        <v>818</v>
      </c>
      <c r="E893" s="80" t="s">
        <v>168</v>
      </c>
      <c r="F893" s="195"/>
      <c r="G893" s="196"/>
    </row>
    <row r="894" spans="1:9" ht="18">
      <c r="A894" s="197">
        <v>21010104</v>
      </c>
      <c r="B894" s="273" t="s">
        <v>662</v>
      </c>
      <c r="C894" s="198"/>
      <c r="D894" s="152" t="s">
        <v>818</v>
      </c>
      <c r="E894" s="80" t="s">
        <v>169</v>
      </c>
      <c r="F894" s="76"/>
      <c r="G894" s="75">
        <v>1191337</v>
      </c>
      <c r="H894" s="76">
        <v>992780.83333333337</v>
      </c>
      <c r="I894" s="75">
        <v>1227077.1100000001</v>
      </c>
    </row>
    <row r="895" spans="1:9" ht="18">
      <c r="A895" s="197">
        <v>21010105</v>
      </c>
      <c r="B895" s="273" t="s">
        <v>662</v>
      </c>
      <c r="C895" s="198"/>
      <c r="D895" s="152" t="s">
        <v>818</v>
      </c>
      <c r="E895" s="80" t="s">
        <v>170</v>
      </c>
      <c r="F895" s="76"/>
      <c r="G895" s="75"/>
      <c r="H895" s="76">
        <v>0</v>
      </c>
      <c r="I895" s="75">
        <v>0</v>
      </c>
    </row>
    <row r="896" spans="1:9" ht="18">
      <c r="A896" s="197">
        <v>21010106</v>
      </c>
      <c r="B896" s="273" t="s">
        <v>662</v>
      </c>
      <c r="C896" s="198"/>
      <c r="D896" s="152" t="s">
        <v>818</v>
      </c>
      <c r="E896" s="80" t="s">
        <v>171</v>
      </c>
      <c r="F896" s="76"/>
      <c r="G896" s="75"/>
      <c r="H896" s="76">
        <v>0</v>
      </c>
      <c r="I896" s="75">
        <v>0</v>
      </c>
    </row>
    <row r="897" spans="1:9" ht="18">
      <c r="A897" s="226"/>
      <c r="B897" s="273" t="s">
        <v>662</v>
      </c>
      <c r="C897" s="198"/>
      <c r="D897" s="152" t="s">
        <v>818</v>
      </c>
      <c r="E897" s="115" t="s">
        <v>693</v>
      </c>
      <c r="F897" s="76"/>
      <c r="G897" s="75"/>
      <c r="I897" s="75">
        <v>1326915.01</v>
      </c>
    </row>
    <row r="898" spans="1:9" ht="18">
      <c r="A898" s="187">
        <v>21020300</v>
      </c>
      <c r="B898" s="188"/>
      <c r="C898" s="189"/>
      <c r="D898" s="152" t="s">
        <v>818</v>
      </c>
      <c r="E898" s="537" t="s">
        <v>194</v>
      </c>
      <c r="F898" s="76"/>
      <c r="G898" s="75"/>
      <c r="H898" s="76">
        <v>0</v>
      </c>
      <c r="I898" s="75">
        <v>0</v>
      </c>
    </row>
    <row r="899" spans="1:9" ht="18">
      <c r="A899" s="197">
        <v>21020301</v>
      </c>
      <c r="B899" s="273" t="s">
        <v>662</v>
      </c>
      <c r="C899" s="198"/>
      <c r="D899" s="152" t="s">
        <v>818</v>
      </c>
      <c r="E899" s="115" t="s">
        <v>178</v>
      </c>
      <c r="F899" s="76"/>
      <c r="G899" s="75">
        <v>350928</v>
      </c>
      <c r="H899" s="76">
        <v>292440</v>
      </c>
      <c r="I899" s="75">
        <v>361455.84</v>
      </c>
    </row>
    <row r="900" spans="1:9" ht="18">
      <c r="A900" s="197">
        <v>21020302</v>
      </c>
      <c r="B900" s="273" t="s">
        <v>662</v>
      </c>
      <c r="C900" s="198"/>
      <c r="D900" s="152" t="s">
        <v>818</v>
      </c>
      <c r="E900" s="115" t="s">
        <v>179</v>
      </c>
      <c r="F900" s="76"/>
      <c r="G900" s="75">
        <v>621046</v>
      </c>
      <c r="H900" s="76">
        <v>517538.33333333331</v>
      </c>
      <c r="I900" s="75">
        <v>639677.38</v>
      </c>
    </row>
    <row r="901" spans="1:9" ht="18">
      <c r="A901" s="197">
        <v>21020303</v>
      </c>
      <c r="B901" s="273" t="s">
        <v>662</v>
      </c>
      <c r="C901" s="198"/>
      <c r="D901" s="152" t="s">
        <v>818</v>
      </c>
      <c r="E901" s="115" t="s">
        <v>180</v>
      </c>
      <c r="F901" s="76"/>
      <c r="G901" s="75">
        <v>38880</v>
      </c>
      <c r="H901" s="76">
        <v>32400</v>
      </c>
      <c r="I901" s="75">
        <v>40046.400000000001</v>
      </c>
    </row>
    <row r="902" spans="1:9" ht="18">
      <c r="A902" s="197">
        <v>21020304</v>
      </c>
      <c r="B902" s="273" t="s">
        <v>662</v>
      </c>
      <c r="C902" s="198"/>
      <c r="D902" s="152" t="s">
        <v>818</v>
      </c>
      <c r="E902" s="115" t="s">
        <v>181</v>
      </c>
      <c r="F902" s="76"/>
      <c r="G902" s="75">
        <v>59544</v>
      </c>
      <c r="H902" s="76">
        <v>49620</v>
      </c>
      <c r="I902" s="75">
        <v>61330.32</v>
      </c>
    </row>
    <row r="903" spans="1:9" ht="18">
      <c r="A903" s="197">
        <v>21020312</v>
      </c>
      <c r="B903" s="273" t="s">
        <v>662</v>
      </c>
      <c r="C903" s="198"/>
      <c r="D903" s="152" t="s">
        <v>818</v>
      </c>
      <c r="E903" s="115" t="s">
        <v>184</v>
      </c>
      <c r="F903" s="76"/>
      <c r="G903" s="75"/>
      <c r="H903" s="76">
        <v>0</v>
      </c>
      <c r="I903" s="75">
        <v>0</v>
      </c>
    </row>
    <row r="904" spans="1:9" ht="18">
      <c r="A904" s="197">
        <v>21020315</v>
      </c>
      <c r="B904" s="273" t="s">
        <v>662</v>
      </c>
      <c r="C904" s="198"/>
      <c r="D904" s="152" t="s">
        <v>818</v>
      </c>
      <c r="E904" s="115" t="s">
        <v>187</v>
      </c>
      <c r="F904" s="76"/>
      <c r="G904" s="75">
        <v>326270</v>
      </c>
      <c r="H904" s="76">
        <v>271891.66666666669</v>
      </c>
      <c r="I904" s="75">
        <v>336058.1</v>
      </c>
    </row>
    <row r="905" spans="1:9" ht="18">
      <c r="A905" s="197">
        <v>21020314</v>
      </c>
      <c r="B905" s="273" t="s">
        <v>662</v>
      </c>
      <c r="C905" s="198"/>
      <c r="D905" s="152" t="s">
        <v>818</v>
      </c>
      <c r="E905" s="115" t="s">
        <v>532</v>
      </c>
      <c r="F905" s="76"/>
      <c r="G905" s="75"/>
    </row>
    <row r="906" spans="1:9" ht="18">
      <c r="A906" s="197">
        <v>21020305</v>
      </c>
      <c r="B906" s="273" t="s">
        <v>662</v>
      </c>
      <c r="C906" s="198"/>
      <c r="D906" s="152" t="s">
        <v>818</v>
      </c>
      <c r="E906" s="115" t="s">
        <v>533</v>
      </c>
      <c r="F906" s="76"/>
      <c r="G906" s="75"/>
    </row>
    <row r="907" spans="1:9" ht="18">
      <c r="A907" s="197">
        <v>21020306</v>
      </c>
      <c r="B907" s="273" t="s">
        <v>662</v>
      </c>
      <c r="C907" s="198"/>
      <c r="D907" s="152" t="s">
        <v>818</v>
      </c>
      <c r="E907" s="115" t="s">
        <v>534</v>
      </c>
      <c r="F907" s="76"/>
      <c r="G907" s="75"/>
    </row>
    <row r="908" spans="1:9" ht="18">
      <c r="A908" s="200">
        <v>21020600</v>
      </c>
      <c r="B908" s="201"/>
      <c r="C908" s="202"/>
      <c r="D908" s="152" t="s">
        <v>818</v>
      </c>
      <c r="E908" s="72" t="s">
        <v>196</v>
      </c>
      <c r="F908" s="76"/>
      <c r="G908" s="75"/>
    </row>
    <row r="909" spans="1:9" ht="18">
      <c r="A909" s="294">
        <v>21020605</v>
      </c>
      <c r="B909" s="273" t="s">
        <v>662</v>
      </c>
      <c r="C909" s="204"/>
      <c r="D909" s="152" t="s">
        <v>818</v>
      </c>
      <c r="E909" s="80" t="s">
        <v>199</v>
      </c>
      <c r="F909" s="76"/>
      <c r="G909" s="75"/>
    </row>
    <row r="910" spans="1:9" ht="18">
      <c r="A910" s="209">
        <v>22020000</v>
      </c>
      <c r="B910" s="210"/>
      <c r="C910" s="211"/>
      <c r="D910" s="152" t="s">
        <v>818</v>
      </c>
      <c r="E910" s="127" t="s">
        <v>204</v>
      </c>
      <c r="F910" s="76"/>
      <c r="G910" s="75"/>
    </row>
    <row r="911" spans="1:9" ht="18">
      <c r="A911" s="209">
        <v>22020100</v>
      </c>
      <c r="B911" s="273" t="s">
        <v>662</v>
      </c>
      <c r="C911" s="211"/>
      <c r="D911" s="152" t="s">
        <v>818</v>
      </c>
      <c r="E911" s="127" t="s">
        <v>205</v>
      </c>
      <c r="F911" s="76"/>
      <c r="G911" s="75"/>
    </row>
    <row r="912" spans="1:9" ht="18">
      <c r="A912" s="154">
        <v>22020101</v>
      </c>
      <c r="B912" s="273" t="s">
        <v>662</v>
      </c>
      <c r="C912" s="155"/>
      <c r="D912" s="152" t="s">
        <v>818</v>
      </c>
      <c r="E912" s="207" t="s">
        <v>206</v>
      </c>
      <c r="F912" s="76"/>
      <c r="G912" s="75">
        <v>200000</v>
      </c>
      <c r="H912" s="76">
        <v>150000</v>
      </c>
      <c r="I912" s="75">
        <v>200000</v>
      </c>
    </row>
    <row r="913" spans="1:9" ht="18">
      <c r="A913" s="154">
        <v>22020102</v>
      </c>
      <c r="B913" s="273" t="s">
        <v>662</v>
      </c>
      <c r="C913" s="155"/>
      <c r="D913" s="152" t="s">
        <v>818</v>
      </c>
      <c r="E913" s="207" t="s">
        <v>207</v>
      </c>
      <c r="F913" s="76"/>
      <c r="G913" s="75"/>
    </row>
    <row r="914" spans="1:9" ht="18">
      <c r="A914" s="154">
        <v>22020103</v>
      </c>
      <c r="B914" s="273" t="s">
        <v>662</v>
      </c>
      <c r="C914" s="155"/>
      <c r="D914" s="152" t="s">
        <v>818</v>
      </c>
      <c r="E914" s="207" t="s">
        <v>208</v>
      </c>
      <c r="F914" s="76"/>
      <c r="G914" s="75"/>
    </row>
    <row r="915" spans="1:9" ht="18">
      <c r="A915" s="154">
        <v>22020104</v>
      </c>
      <c r="B915" s="273" t="s">
        <v>662</v>
      </c>
      <c r="C915" s="155"/>
      <c r="D915" s="152" t="s">
        <v>818</v>
      </c>
      <c r="E915" s="207" t="s">
        <v>209</v>
      </c>
      <c r="F915" s="76"/>
      <c r="G915" s="75"/>
    </row>
    <row r="916" spans="1:9" ht="18">
      <c r="A916" s="209">
        <v>22020300</v>
      </c>
      <c r="B916" s="210"/>
      <c r="C916" s="211"/>
      <c r="D916" s="152" t="s">
        <v>818</v>
      </c>
      <c r="E916" s="127" t="s">
        <v>213</v>
      </c>
      <c r="F916" s="76"/>
      <c r="G916" s="75"/>
    </row>
    <row r="917" spans="1:9" ht="18">
      <c r="A917" s="154">
        <v>22020310</v>
      </c>
      <c r="B917" s="273" t="s">
        <v>662</v>
      </c>
      <c r="C917" s="155"/>
      <c r="D917" s="152" t="s">
        <v>818</v>
      </c>
      <c r="E917" s="207" t="s">
        <v>220</v>
      </c>
      <c r="F917" s="76"/>
      <c r="G917" s="75">
        <v>3000000</v>
      </c>
      <c r="H917" s="76">
        <v>2300000</v>
      </c>
      <c r="I917" s="75">
        <v>5000000</v>
      </c>
    </row>
    <row r="918" spans="1:9" ht="18">
      <c r="A918" s="154"/>
      <c r="B918" s="273" t="s">
        <v>662</v>
      </c>
      <c r="C918" s="155"/>
      <c r="D918" s="152" t="s">
        <v>818</v>
      </c>
      <c r="E918" s="207" t="s">
        <v>811</v>
      </c>
      <c r="F918" s="76"/>
      <c r="G918" s="75">
        <v>3000000</v>
      </c>
      <c r="H918" s="76">
        <v>2600000</v>
      </c>
      <c r="I918" s="75">
        <v>5000000</v>
      </c>
    </row>
    <row r="919" spans="1:9" ht="36">
      <c r="A919" s="209">
        <v>22040000</v>
      </c>
      <c r="B919" s="210"/>
      <c r="C919" s="211"/>
      <c r="D919" s="152" t="s">
        <v>818</v>
      </c>
      <c r="E919" s="127" t="s">
        <v>264</v>
      </c>
      <c r="F919" s="76"/>
      <c r="G919" s="75"/>
    </row>
    <row r="920" spans="1:9" ht="36">
      <c r="A920" s="209">
        <v>22040100</v>
      </c>
      <c r="B920" s="210"/>
      <c r="C920" s="211"/>
      <c r="D920" s="152" t="s">
        <v>818</v>
      </c>
      <c r="E920" s="127" t="s">
        <v>265</v>
      </c>
      <c r="F920" s="76"/>
      <c r="G920" s="75"/>
    </row>
    <row r="921" spans="1:9" ht="18">
      <c r="A921" s="154">
        <v>22040109</v>
      </c>
      <c r="B921" s="273" t="s">
        <v>662</v>
      </c>
      <c r="C921" s="155"/>
      <c r="D921" s="152" t="s">
        <v>818</v>
      </c>
      <c r="E921" s="115" t="s">
        <v>266</v>
      </c>
      <c r="F921" s="76"/>
      <c r="G921" s="75">
        <v>3000000</v>
      </c>
      <c r="H921" s="76">
        <v>2450000</v>
      </c>
      <c r="I921" s="75">
        <v>3000000</v>
      </c>
    </row>
    <row r="922" spans="1:9" ht="18.75" thickBot="1">
      <c r="A922" s="209"/>
      <c r="B922" s="210"/>
      <c r="C922" s="211"/>
      <c r="D922" s="210"/>
      <c r="E922" s="208" t="s">
        <v>164</v>
      </c>
      <c r="F922" s="90">
        <f>SUM(F893:F909)</f>
        <v>0</v>
      </c>
      <c r="G922" s="90">
        <f t="shared" ref="G922:I922" si="99">SUM(G893:G909)</f>
        <v>2588005</v>
      </c>
      <c r="H922" s="90">
        <f t="shared" si="99"/>
        <v>2156670.8333333335</v>
      </c>
      <c r="I922" s="90">
        <f t="shared" si="99"/>
        <v>3992560.1599999997</v>
      </c>
    </row>
    <row r="923" spans="1:9" ht="18.75" thickBot="1">
      <c r="A923" s="167"/>
      <c r="B923" s="168"/>
      <c r="C923" s="169"/>
      <c r="D923" s="168"/>
      <c r="E923" s="228" t="s">
        <v>204</v>
      </c>
      <c r="F923" s="517">
        <f>SUM(F912:F921)</f>
        <v>0</v>
      </c>
      <c r="G923" s="517">
        <f t="shared" ref="G923:I923" si="100">SUM(G912:G921)</f>
        <v>9200000</v>
      </c>
      <c r="H923" s="517">
        <f t="shared" si="100"/>
        <v>7500000</v>
      </c>
      <c r="I923" s="517">
        <f t="shared" si="100"/>
        <v>13200000</v>
      </c>
    </row>
    <row r="924" spans="1:9" ht="27.95" customHeight="1" thickBot="1">
      <c r="A924" s="290"/>
      <c r="B924" s="216"/>
      <c r="C924" s="296"/>
      <c r="D924" s="218"/>
      <c r="E924" s="261" t="s">
        <v>300</v>
      </c>
      <c r="F924" s="519">
        <f>F922+F923</f>
        <v>0</v>
      </c>
      <c r="G924" s="519">
        <f t="shared" ref="G924:I924" si="101">G922+G923</f>
        <v>11788005</v>
      </c>
      <c r="H924" s="519">
        <f t="shared" si="101"/>
        <v>9656670.833333334</v>
      </c>
      <c r="I924" s="519">
        <f t="shared" si="101"/>
        <v>17192560.16</v>
      </c>
    </row>
    <row r="925" spans="1:9" ht="37.5">
      <c r="A925" s="694" t="s">
        <v>819</v>
      </c>
      <c r="B925" s="695"/>
      <c r="C925" s="695"/>
      <c r="D925" s="695"/>
      <c r="E925" s="695"/>
      <c r="F925" s="695"/>
      <c r="G925" s="695"/>
      <c r="H925" s="695"/>
      <c r="I925" s="696"/>
    </row>
    <row r="926" spans="1:9" ht="23.25">
      <c r="A926" s="697" t="s">
        <v>492</v>
      </c>
      <c r="B926" s="698"/>
      <c r="C926" s="698"/>
      <c r="D926" s="698"/>
      <c r="E926" s="698"/>
      <c r="F926" s="698"/>
      <c r="G926" s="698"/>
      <c r="H926" s="698"/>
      <c r="I926" s="699"/>
    </row>
    <row r="927" spans="1:9" ht="22.5">
      <c r="A927" s="689" t="s">
        <v>1046</v>
      </c>
      <c r="B927" s="690"/>
      <c r="C927" s="690"/>
      <c r="D927" s="690"/>
      <c r="E927" s="690"/>
      <c r="F927" s="690"/>
      <c r="G927" s="690"/>
      <c r="H927" s="690"/>
      <c r="I927" s="700"/>
    </row>
    <row r="928" spans="1:9" ht="18.75" customHeight="1" thickBot="1">
      <c r="A928" s="728" t="s">
        <v>281</v>
      </c>
      <c r="B928" s="728"/>
      <c r="C928" s="728"/>
      <c r="D928" s="728"/>
      <c r="E928" s="728"/>
      <c r="F928" s="728"/>
      <c r="G928" s="728"/>
      <c r="H928" s="728"/>
      <c r="I928" s="728"/>
    </row>
    <row r="929" spans="1:9" ht="18.75" thickBot="1">
      <c r="A929" s="715" t="s">
        <v>402</v>
      </c>
      <c r="B929" s="716"/>
      <c r="C929" s="716"/>
      <c r="D929" s="716"/>
      <c r="E929" s="716"/>
      <c r="F929" s="716"/>
      <c r="G929" s="716"/>
      <c r="H929" s="716"/>
      <c r="I929" s="717"/>
    </row>
    <row r="930" spans="1:9" s="171" customFormat="1" ht="36.75" thickBot="1">
      <c r="A930" s="143" t="s">
        <v>471</v>
      </c>
      <c r="B930" s="68" t="s">
        <v>464</v>
      </c>
      <c r="C930" s="144" t="s">
        <v>460</v>
      </c>
      <c r="D930" s="68" t="s">
        <v>463</v>
      </c>
      <c r="E930" s="145" t="s">
        <v>1</v>
      </c>
      <c r="F930" s="68" t="s">
        <v>1003</v>
      </c>
      <c r="G930" s="146" t="s">
        <v>1002</v>
      </c>
      <c r="H930" s="147" t="s">
        <v>1001</v>
      </c>
      <c r="I930" s="148" t="s">
        <v>1048</v>
      </c>
    </row>
    <row r="931" spans="1:9" ht="18">
      <c r="A931" s="221">
        <v>20000000</v>
      </c>
      <c r="B931" s="222"/>
      <c r="C931" s="223"/>
      <c r="D931" s="152" t="s">
        <v>818</v>
      </c>
      <c r="E931" s="95" t="s">
        <v>163</v>
      </c>
      <c r="F931" s="224"/>
      <c r="G931" s="225"/>
    </row>
    <row r="932" spans="1:9" ht="18">
      <c r="A932" s="187">
        <v>21000000</v>
      </c>
      <c r="B932" s="188"/>
      <c r="C932" s="189"/>
      <c r="D932" s="152" t="s">
        <v>818</v>
      </c>
      <c r="E932" s="72" t="s">
        <v>164</v>
      </c>
      <c r="F932" s="190"/>
      <c r="G932" s="191"/>
    </row>
    <row r="933" spans="1:9" ht="18">
      <c r="A933" s="187">
        <v>21010000</v>
      </c>
      <c r="B933" s="188"/>
      <c r="C933" s="189"/>
      <c r="D933" s="152" t="s">
        <v>818</v>
      </c>
      <c r="E933" s="72" t="s">
        <v>165</v>
      </c>
      <c r="F933" s="190"/>
      <c r="G933" s="191"/>
    </row>
    <row r="934" spans="1:9" ht="18">
      <c r="A934" s="197">
        <v>21010103</v>
      </c>
      <c r="B934" s="273" t="s">
        <v>662</v>
      </c>
      <c r="C934" s="198"/>
      <c r="D934" s="152" t="s">
        <v>818</v>
      </c>
      <c r="E934" s="80" t="s">
        <v>168</v>
      </c>
      <c r="F934" s="195"/>
      <c r="G934" s="196"/>
    </row>
    <row r="935" spans="1:9" ht="18">
      <c r="A935" s="197">
        <v>21010104</v>
      </c>
      <c r="B935" s="273" t="s">
        <v>662</v>
      </c>
      <c r="C935" s="198"/>
      <c r="D935" s="152" t="s">
        <v>818</v>
      </c>
      <c r="E935" s="80" t="s">
        <v>169</v>
      </c>
      <c r="F935" s="195"/>
      <c r="G935" s="196"/>
    </row>
    <row r="936" spans="1:9" ht="18">
      <c r="A936" s="197">
        <v>21010105</v>
      </c>
      <c r="B936" s="273" t="s">
        <v>662</v>
      </c>
      <c r="C936" s="198"/>
      <c r="D936" s="152" t="s">
        <v>818</v>
      </c>
      <c r="E936" s="80" t="s">
        <v>170</v>
      </c>
      <c r="F936" s="195"/>
      <c r="G936" s="196"/>
    </row>
    <row r="937" spans="1:9" ht="18">
      <c r="A937" s="197">
        <v>21010106</v>
      </c>
      <c r="B937" s="273" t="s">
        <v>662</v>
      </c>
      <c r="C937" s="198"/>
      <c r="D937" s="152" t="s">
        <v>818</v>
      </c>
      <c r="E937" s="80" t="s">
        <v>171</v>
      </c>
      <c r="F937" s="195"/>
      <c r="G937" s="196"/>
    </row>
    <row r="938" spans="1:9" ht="18">
      <c r="A938" s="226"/>
      <c r="B938" s="273" t="s">
        <v>662</v>
      </c>
      <c r="C938" s="198"/>
      <c r="D938" s="152" t="s">
        <v>818</v>
      </c>
      <c r="E938" s="115" t="s">
        <v>699</v>
      </c>
      <c r="F938" s="195"/>
      <c r="G938" s="196"/>
    </row>
    <row r="939" spans="1:9" ht="36">
      <c r="A939" s="187">
        <v>21020300</v>
      </c>
      <c r="B939" s="188"/>
      <c r="C939" s="189"/>
      <c r="D939" s="152" t="s">
        <v>818</v>
      </c>
      <c r="E939" s="72" t="s">
        <v>193</v>
      </c>
      <c r="F939" s="195"/>
      <c r="G939" s="196"/>
    </row>
    <row r="940" spans="1:9" ht="18">
      <c r="A940" s="197">
        <v>21020301</v>
      </c>
      <c r="B940" s="273" t="s">
        <v>662</v>
      </c>
      <c r="C940" s="198"/>
      <c r="D940" s="152" t="s">
        <v>818</v>
      </c>
      <c r="E940" s="115" t="s">
        <v>178</v>
      </c>
      <c r="F940" s="195"/>
      <c r="G940" s="196"/>
    </row>
    <row r="941" spans="1:9" ht="18">
      <c r="A941" s="197">
        <v>21020302</v>
      </c>
      <c r="B941" s="273" t="s">
        <v>662</v>
      </c>
      <c r="C941" s="198"/>
      <c r="D941" s="152" t="s">
        <v>818</v>
      </c>
      <c r="E941" s="115" t="s">
        <v>179</v>
      </c>
      <c r="F941" s="195"/>
      <c r="G941" s="196"/>
    </row>
    <row r="942" spans="1:9" ht="18">
      <c r="A942" s="197">
        <v>21020303</v>
      </c>
      <c r="B942" s="273" t="s">
        <v>662</v>
      </c>
      <c r="C942" s="198"/>
      <c r="D942" s="152" t="s">
        <v>818</v>
      </c>
      <c r="E942" s="115" t="s">
        <v>180</v>
      </c>
      <c r="F942" s="195"/>
      <c r="G942" s="196"/>
    </row>
    <row r="943" spans="1:9" ht="18">
      <c r="A943" s="197">
        <v>21020304</v>
      </c>
      <c r="B943" s="273" t="s">
        <v>662</v>
      </c>
      <c r="C943" s="198"/>
      <c r="D943" s="152" t="s">
        <v>818</v>
      </c>
      <c r="E943" s="115" t="s">
        <v>181</v>
      </c>
      <c r="F943" s="195"/>
      <c r="G943" s="196"/>
    </row>
    <row r="944" spans="1:9" ht="18">
      <c r="A944" s="197">
        <v>21020312</v>
      </c>
      <c r="B944" s="273" t="s">
        <v>662</v>
      </c>
      <c r="C944" s="198"/>
      <c r="D944" s="152" t="s">
        <v>818</v>
      </c>
      <c r="E944" s="115" t="s">
        <v>184</v>
      </c>
      <c r="F944" s="195"/>
      <c r="G944" s="196"/>
    </row>
    <row r="945" spans="1:7" ht="18">
      <c r="A945" s="197">
        <v>21020315</v>
      </c>
      <c r="B945" s="273" t="s">
        <v>662</v>
      </c>
      <c r="C945" s="198"/>
      <c r="D945" s="152" t="s">
        <v>818</v>
      </c>
      <c r="E945" s="115" t="s">
        <v>187</v>
      </c>
      <c r="F945" s="195"/>
      <c r="G945" s="196"/>
    </row>
    <row r="946" spans="1:7" ht="18">
      <c r="A946" s="197">
        <v>21020314</v>
      </c>
      <c r="B946" s="273" t="s">
        <v>662</v>
      </c>
      <c r="C946" s="198"/>
      <c r="D946" s="152" t="s">
        <v>818</v>
      </c>
      <c r="E946" s="115" t="s">
        <v>532</v>
      </c>
      <c r="F946" s="195"/>
      <c r="G946" s="196"/>
    </row>
    <row r="947" spans="1:7" ht="18">
      <c r="A947" s="197">
        <v>21020305</v>
      </c>
      <c r="B947" s="273" t="s">
        <v>662</v>
      </c>
      <c r="C947" s="198"/>
      <c r="D947" s="152" t="s">
        <v>818</v>
      </c>
      <c r="E947" s="115" t="s">
        <v>533</v>
      </c>
      <c r="F947" s="195"/>
      <c r="G947" s="196"/>
    </row>
    <row r="948" spans="1:7" ht="18">
      <c r="A948" s="197">
        <v>21020306</v>
      </c>
      <c r="B948" s="273" t="s">
        <v>662</v>
      </c>
      <c r="C948" s="198"/>
      <c r="D948" s="152" t="s">
        <v>818</v>
      </c>
      <c r="E948" s="115" t="s">
        <v>534</v>
      </c>
      <c r="F948" s="195"/>
      <c r="G948" s="196"/>
    </row>
    <row r="949" spans="1:7" ht="18">
      <c r="A949" s="187">
        <v>21020400</v>
      </c>
      <c r="B949" s="188"/>
      <c r="C949" s="189"/>
      <c r="D949" s="152" t="s">
        <v>818</v>
      </c>
      <c r="E949" s="72" t="s">
        <v>194</v>
      </c>
      <c r="F949" s="195"/>
      <c r="G949" s="196"/>
    </row>
    <row r="950" spans="1:7" ht="18">
      <c r="A950" s="197">
        <v>21020401</v>
      </c>
      <c r="B950" s="273" t="s">
        <v>662</v>
      </c>
      <c r="C950" s="198"/>
      <c r="D950" s="152" t="s">
        <v>818</v>
      </c>
      <c r="E950" s="115" t="s">
        <v>178</v>
      </c>
      <c r="F950" s="195"/>
      <c r="G950" s="196"/>
    </row>
    <row r="951" spans="1:7" ht="18">
      <c r="A951" s="197">
        <v>21020402</v>
      </c>
      <c r="B951" s="273" t="s">
        <v>662</v>
      </c>
      <c r="C951" s="198"/>
      <c r="D951" s="152" t="s">
        <v>818</v>
      </c>
      <c r="E951" s="115" t="s">
        <v>179</v>
      </c>
      <c r="F951" s="195"/>
      <c r="G951" s="196"/>
    </row>
    <row r="952" spans="1:7" ht="18">
      <c r="A952" s="197">
        <v>21020403</v>
      </c>
      <c r="B952" s="273" t="s">
        <v>662</v>
      </c>
      <c r="C952" s="198"/>
      <c r="D952" s="152" t="s">
        <v>818</v>
      </c>
      <c r="E952" s="115" t="s">
        <v>180</v>
      </c>
      <c r="F952" s="195"/>
      <c r="G952" s="196"/>
    </row>
    <row r="953" spans="1:7" ht="18">
      <c r="A953" s="197">
        <v>21020404</v>
      </c>
      <c r="B953" s="273" t="s">
        <v>662</v>
      </c>
      <c r="C953" s="198"/>
      <c r="D953" s="152" t="s">
        <v>818</v>
      </c>
      <c r="E953" s="115" t="s">
        <v>181</v>
      </c>
      <c r="F953" s="195"/>
      <c r="G953" s="196"/>
    </row>
    <row r="954" spans="1:7" ht="18">
      <c r="A954" s="197">
        <v>21020412</v>
      </c>
      <c r="B954" s="273" t="s">
        <v>662</v>
      </c>
      <c r="C954" s="198"/>
      <c r="D954" s="152" t="s">
        <v>818</v>
      </c>
      <c r="E954" s="115" t="s">
        <v>184</v>
      </c>
      <c r="F954" s="195"/>
      <c r="G954" s="196"/>
    </row>
    <row r="955" spans="1:7" ht="18">
      <c r="A955" s="197">
        <v>21020415</v>
      </c>
      <c r="B955" s="273" t="s">
        <v>662</v>
      </c>
      <c r="C955" s="198"/>
      <c r="D955" s="152" t="s">
        <v>818</v>
      </c>
      <c r="E955" s="115" t="s">
        <v>187</v>
      </c>
      <c r="F955" s="195"/>
      <c r="G955" s="196"/>
    </row>
    <row r="956" spans="1:7" ht="18">
      <c r="A956" s="200">
        <v>21020600</v>
      </c>
      <c r="B956" s="201"/>
      <c r="C956" s="202"/>
      <c r="D956" s="152" t="s">
        <v>818</v>
      </c>
      <c r="E956" s="72" t="s">
        <v>196</v>
      </c>
      <c r="F956" s="195"/>
      <c r="G956" s="196"/>
    </row>
    <row r="957" spans="1:7" ht="18">
      <c r="A957" s="294">
        <v>21020605</v>
      </c>
      <c r="B957" s="273" t="s">
        <v>662</v>
      </c>
      <c r="C957" s="204"/>
      <c r="D957" s="152" t="s">
        <v>818</v>
      </c>
      <c r="E957" s="80" t="s">
        <v>199</v>
      </c>
      <c r="F957" s="195"/>
      <c r="G957" s="196"/>
    </row>
    <row r="958" spans="1:7" ht="18">
      <c r="A958" s="294"/>
      <c r="B958" s="273"/>
      <c r="C958" s="204"/>
      <c r="D958" s="152" t="s">
        <v>818</v>
      </c>
      <c r="E958" s="205" t="s">
        <v>815</v>
      </c>
      <c r="F958" s="195"/>
      <c r="G958" s="196"/>
    </row>
    <row r="959" spans="1:7" ht="18">
      <c r="A959" s="209">
        <v>22020000</v>
      </c>
      <c r="B959" s="210"/>
      <c r="C959" s="211"/>
      <c r="D959" s="152" t="s">
        <v>818</v>
      </c>
      <c r="E959" s="127" t="s">
        <v>204</v>
      </c>
      <c r="F959" s="195"/>
      <c r="G959" s="196"/>
    </row>
    <row r="960" spans="1:7" ht="18">
      <c r="A960" s="209">
        <v>22020100</v>
      </c>
      <c r="B960" s="210"/>
      <c r="C960" s="211"/>
      <c r="D960" s="152" t="s">
        <v>818</v>
      </c>
      <c r="E960" s="127" t="s">
        <v>205</v>
      </c>
      <c r="F960" s="195"/>
      <c r="G960" s="196"/>
    </row>
    <row r="961" spans="1:10" ht="18">
      <c r="A961" s="257">
        <v>22020101</v>
      </c>
      <c r="B961" s="273" t="s">
        <v>664</v>
      </c>
      <c r="C961" s="155"/>
      <c r="D961" s="152" t="s">
        <v>818</v>
      </c>
      <c r="E961" s="314" t="s">
        <v>206</v>
      </c>
      <c r="F961" s="195"/>
      <c r="G961" s="196"/>
    </row>
    <row r="962" spans="1:10" ht="18">
      <c r="A962" s="257">
        <v>22020102</v>
      </c>
      <c r="B962" s="273" t="s">
        <v>664</v>
      </c>
      <c r="C962" s="155"/>
      <c r="D962" s="152" t="s">
        <v>818</v>
      </c>
      <c r="E962" s="314" t="s">
        <v>207</v>
      </c>
      <c r="F962" s="195"/>
      <c r="G962" s="196"/>
    </row>
    <row r="963" spans="1:10" ht="18">
      <c r="A963" s="257">
        <v>22020103</v>
      </c>
      <c r="B963" s="273" t="s">
        <v>664</v>
      </c>
      <c r="C963" s="155"/>
      <c r="D963" s="152" t="s">
        <v>818</v>
      </c>
      <c r="E963" s="314" t="s">
        <v>208</v>
      </c>
      <c r="F963" s="195"/>
      <c r="G963" s="196"/>
    </row>
    <row r="964" spans="1:10" ht="18">
      <c r="A964" s="257">
        <v>22020104</v>
      </c>
      <c r="B964" s="273" t="s">
        <v>664</v>
      </c>
      <c r="C964" s="155"/>
      <c r="D964" s="152" t="s">
        <v>818</v>
      </c>
      <c r="E964" s="314" t="s">
        <v>209</v>
      </c>
      <c r="F964" s="195"/>
      <c r="G964" s="196"/>
    </row>
    <row r="965" spans="1:10" ht="18">
      <c r="A965" s="209">
        <v>22020300</v>
      </c>
      <c r="B965" s="210"/>
      <c r="C965" s="211"/>
      <c r="D965" s="152" t="s">
        <v>818</v>
      </c>
      <c r="E965" s="127" t="s">
        <v>213</v>
      </c>
      <c r="F965" s="195"/>
      <c r="G965" s="196"/>
    </row>
    <row r="966" spans="1:10" ht="18">
      <c r="A966" s="154">
        <v>22020311</v>
      </c>
      <c r="B966" s="273" t="s">
        <v>662</v>
      </c>
      <c r="C966" s="155"/>
      <c r="D966" s="152" t="s">
        <v>818</v>
      </c>
      <c r="E966" s="207" t="s">
        <v>221</v>
      </c>
      <c r="F966" s="76"/>
      <c r="G966" s="75">
        <v>2000000</v>
      </c>
      <c r="H966" s="76">
        <v>1480000</v>
      </c>
      <c r="I966" s="75">
        <v>3000000</v>
      </c>
    </row>
    <row r="967" spans="1:10" ht="18">
      <c r="A967" s="154">
        <v>22020313</v>
      </c>
      <c r="B967" s="273" t="s">
        <v>662</v>
      </c>
      <c r="C967" s="155"/>
      <c r="D967" s="152" t="s">
        <v>818</v>
      </c>
      <c r="E967" s="207" t="s">
        <v>222</v>
      </c>
      <c r="F967" s="76"/>
      <c r="G967" s="75"/>
    </row>
    <row r="968" spans="1:10" ht="36">
      <c r="A968" s="209" t="s">
        <v>0</v>
      </c>
      <c r="B968" s="210"/>
      <c r="C968" s="211"/>
      <c r="D968" s="152" t="s">
        <v>818</v>
      </c>
      <c r="E968" s="127" t="s">
        <v>249</v>
      </c>
      <c r="F968" s="76"/>
      <c r="G968" s="75"/>
    </row>
    <row r="969" spans="1:10" ht="36">
      <c r="A969" s="154">
        <v>22021003</v>
      </c>
      <c r="B969" s="273" t="s">
        <v>662</v>
      </c>
      <c r="C969" s="155"/>
      <c r="D969" s="152" t="s">
        <v>818</v>
      </c>
      <c r="E969" s="115" t="s">
        <v>252</v>
      </c>
      <c r="F969" s="76"/>
      <c r="G969" s="75"/>
    </row>
    <row r="970" spans="1:10" ht="18">
      <c r="A970" s="154">
        <v>22021017</v>
      </c>
      <c r="B970" s="273" t="s">
        <v>662</v>
      </c>
      <c r="C970" s="155"/>
      <c r="D970" s="152" t="s">
        <v>818</v>
      </c>
      <c r="E970" s="115" t="s">
        <v>262</v>
      </c>
      <c r="F970" s="76"/>
      <c r="G970" s="75"/>
      <c r="I970" s="75">
        <v>2000000</v>
      </c>
    </row>
    <row r="971" spans="1:10" ht="36">
      <c r="A971" s="209">
        <v>22040000</v>
      </c>
      <c r="B971" s="210"/>
      <c r="C971" s="211"/>
      <c r="D971" s="152" t="s">
        <v>818</v>
      </c>
      <c r="E971" s="127" t="s">
        <v>264</v>
      </c>
      <c r="F971" s="76"/>
      <c r="G971" s="75"/>
    </row>
    <row r="972" spans="1:10" ht="36">
      <c r="A972" s="209">
        <v>22040100</v>
      </c>
      <c r="B972" s="210"/>
      <c r="C972" s="211"/>
      <c r="D972" s="152" t="s">
        <v>818</v>
      </c>
      <c r="E972" s="127" t="s">
        <v>265</v>
      </c>
      <c r="F972" s="76"/>
      <c r="G972" s="75"/>
    </row>
    <row r="973" spans="1:10" ht="18">
      <c r="A973" s="154">
        <v>22040109</v>
      </c>
      <c r="B973" s="273" t="s">
        <v>662</v>
      </c>
      <c r="C973" s="155"/>
      <c r="D973" s="152" t="s">
        <v>818</v>
      </c>
      <c r="E973" s="115" t="s">
        <v>266</v>
      </c>
      <c r="F973" s="76"/>
      <c r="G973" s="75">
        <v>3000000</v>
      </c>
      <c r="H973" s="76">
        <v>2600000</v>
      </c>
      <c r="I973" s="75">
        <v>1000000</v>
      </c>
    </row>
    <row r="974" spans="1:10" ht="18.75" thickBot="1">
      <c r="A974" s="209"/>
      <c r="B974" s="210"/>
      <c r="C974" s="211"/>
      <c r="D974" s="210"/>
      <c r="E974" s="133" t="s">
        <v>164</v>
      </c>
      <c r="F974" s="90">
        <f>SUM(F934:F957)</f>
        <v>0</v>
      </c>
      <c r="G974" s="90">
        <f t="shared" ref="G974:J974" si="102">SUM(G934:G957)</f>
        <v>0</v>
      </c>
      <c r="H974" s="90">
        <f t="shared" si="102"/>
        <v>0</v>
      </c>
      <c r="I974" s="90">
        <f t="shared" si="102"/>
        <v>0</v>
      </c>
      <c r="J974" s="90">
        <f t="shared" si="102"/>
        <v>0</v>
      </c>
    </row>
    <row r="975" spans="1:10" ht="18.75" thickBot="1">
      <c r="A975" s="167"/>
      <c r="B975" s="168"/>
      <c r="C975" s="169"/>
      <c r="D975" s="168"/>
      <c r="E975" s="170" t="s">
        <v>204</v>
      </c>
      <c r="F975" s="517">
        <f>SUM(F961:F973)</f>
        <v>0</v>
      </c>
      <c r="G975" s="517">
        <f t="shared" ref="G975:I975" si="103">SUM(G961:G973)</f>
        <v>5000000</v>
      </c>
      <c r="H975" s="517">
        <f t="shared" si="103"/>
        <v>4080000</v>
      </c>
      <c r="I975" s="517">
        <f t="shared" si="103"/>
        <v>6000000</v>
      </c>
    </row>
    <row r="976" spans="1:10" ht="27.95" customHeight="1" thickBot="1">
      <c r="A976" s="290"/>
      <c r="B976" s="216"/>
      <c r="C976" s="296"/>
      <c r="D976" s="218"/>
      <c r="E976" s="308" t="s">
        <v>300</v>
      </c>
      <c r="F976" s="519">
        <f>F974+F975</f>
        <v>0</v>
      </c>
      <c r="G976" s="519">
        <f t="shared" ref="G976:I976" si="104">G974+G975</f>
        <v>5000000</v>
      </c>
      <c r="H976" s="519">
        <f t="shared" si="104"/>
        <v>4080000</v>
      </c>
      <c r="I976" s="519">
        <f t="shared" si="104"/>
        <v>6000000</v>
      </c>
    </row>
    <row r="977" spans="1:9" ht="37.5">
      <c r="A977" s="694" t="s">
        <v>819</v>
      </c>
      <c r="B977" s="695"/>
      <c r="C977" s="695"/>
      <c r="D977" s="695"/>
      <c r="E977" s="695"/>
      <c r="F977" s="695"/>
      <c r="G977" s="695"/>
      <c r="H977" s="695"/>
      <c r="I977" s="696"/>
    </row>
    <row r="978" spans="1:9" ht="23.25">
      <c r="A978" s="697" t="s">
        <v>492</v>
      </c>
      <c r="B978" s="698"/>
      <c r="C978" s="698"/>
      <c r="D978" s="698"/>
      <c r="E978" s="698"/>
      <c r="F978" s="698"/>
      <c r="G978" s="698"/>
      <c r="H978" s="698"/>
      <c r="I978" s="699"/>
    </row>
    <row r="979" spans="1:9" ht="22.5">
      <c r="A979" s="689" t="s">
        <v>1046</v>
      </c>
      <c r="B979" s="690"/>
      <c r="C979" s="690"/>
      <c r="D979" s="690"/>
      <c r="E979" s="690"/>
      <c r="F979" s="690"/>
      <c r="G979" s="690"/>
      <c r="H979" s="690"/>
      <c r="I979" s="700"/>
    </row>
    <row r="980" spans="1:9" ht="18.75" customHeight="1" thickBot="1">
      <c r="A980" s="728" t="s">
        <v>281</v>
      </c>
      <c r="B980" s="728"/>
      <c r="C980" s="728"/>
      <c r="D980" s="728"/>
      <c r="E980" s="728"/>
      <c r="F980" s="728"/>
      <c r="G980" s="728"/>
      <c r="H980" s="728"/>
      <c r="I980" s="728"/>
    </row>
    <row r="981" spans="1:9" ht="18.75" thickBot="1">
      <c r="A981" s="721" t="s">
        <v>403</v>
      </c>
      <c r="B981" s="722"/>
      <c r="C981" s="722"/>
      <c r="D981" s="722"/>
      <c r="E981" s="722"/>
      <c r="F981" s="722"/>
      <c r="G981" s="722"/>
      <c r="H981" s="722"/>
      <c r="I981" s="723"/>
    </row>
    <row r="982" spans="1:9" s="171" customFormat="1" ht="36.75" thickBot="1">
      <c r="A982" s="143" t="s">
        <v>471</v>
      </c>
      <c r="B982" s="68" t="s">
        <v>464</v>
      </c>
      <c r="C982" s="144" t="s">
        <v>460</v>
      </c>
      <c r="D982" s="68" t="s">
        <v>463</v>
      </c>
      <c r="E982" s="145" t="s">
        <v>1</v>
      </c>
      <c r="F982" s="68" t="s">
        <v>1003</v>
      </c>
      <c r="G982" s="146" t="s">
        <v>1002</v>
      </c>
      <c r="H982" s="147" t="s">
        <v>1001</v>
      </c>
      <c r="I982" s="148" t="s">
        <v>1048</v>
      </c>
    </row>
    <row r="983" spans="1:9" ht="27.95" customHeight="1">
      <c r="A983" s="221">
        <v>20000000</v>
      </c>
      <c r="B983" s="222"/>
      <c r="C983" s="223"/>
      <c r="D983" s="152" t="s">
        <v>818</v>
      </c>
      <c r="E983" s="95" t="s">
        <v>163</v>
      </c>
      <c r="F983" s="224"/>
      <c r="G983" s="225"/>
    </row>
    <row r="984" spans="1:9" ht="18">
      <c r="A984" s="187">
        <v>21000000</v>
      </c>
      <c r="B984" s="188"/>
      <c r="C984" s="189"/>
      <c r="D984" s="152" t="s">
        <v>818</v>
      </c>
      <c r="E984" s="72" t="s">
        <v>164</v>
      </c>
      <c r="F984" s="190"/>
      <c r="G984" s="191"/>
    </row>
    <row r="985" spans="1:9" ht="18">
      <c r="A985" s="187">
        <v>21010000</v>
      </c>
      <c r="B985" s="188"/>
      <c r="C985" s="189"/>
      <c r="D985" s="152" t="s">
        <v>818</v>
      </c>
      <c r="E985" s="72" t="s">
        <v>165</v>
      </c>
      <c r="F985" s="190"/>
      <c r="G985" s="191"/>
    </row>
    <row r="986" spans="1:9" ht="18">
      <c r="A986" s="197">
        <v>21010103</v>
      </c>
      <c r="B986" s="273" t="s">
        <v>662</v>
      </c>
      <c r="C986" s="198"/>
      <c r="D986" s="152" t="s">
        <v>818</v>
      </c>
      <c r="E986" s="80" t="s">
        <v>168</v>
      </c>
      <c r="F986" s="195"/>
      <c r="G986" s="196"/>
    </row>
    <row r="987" spans="1:9" ht="18">
      <c r="A987" s="197">
        <v>21010104</v>
      </c>
      <c r="B987" s="273" t="s">
        <v>662</v>
      </c>
      <c r="C987" s="198"/>
      <c r="D987" s="152" t="s">
        <v>818</v>
      </c>
      <c r="E987" s="80" t="s">
        <v>169</v>
      </c>
      <c r="F987" s="76">
        <v>713567</v>
      </c>
      <c r="G987" s="75">
        <v>471809</v>
      </c>
      <c r="H987" s="76">
        <v>393174.16666666669</v>
      </c>
      <c r="I987" s="75">
        <v>485963.27</v>
      </c>
    </row>
    <row r="988" spans="1:9" ht="18">
      <c r="A988" s="197">
        <v>21010105</v>
      </c>
      <c r="B988" s="273" t="s">
        <v>662</v>
      </c>
      <c r="C988" s="198"/>
      <c r="D988" s="152" t="s">
        <v>818</v>
      </c>
      <c r="E988" s="80" t="s">
        <v>170</v>
      </c>
      <c r="F988" s="76"/>
      <c r="G988" s="75">
        <v>330636</v>
      </c>
      <c r="H988" s="76">
        <v>275530</v>
      </c>
      <c r="I988" s="75">
        <v>340555.08</v>
      </c>
    </row>
    <row r="989" spans="1:9" ht="18">
      <c r="A989" s="197">
        <v>21010106</v>
      </c>
      <c r="B989" s="273" t="s">
        <v>662</v>
      </c>
      <c r="C989" s="198"/>
      <c r="D989" s="152" t="s">
        <v>818</v>
      </c>
      <c r="E989" s="80" t="s">
        <v>171</v>
      </c>
      <c r="F989" s="76"/>
      <c r="G989" s="75"/>
      <c r="H989" s="76">
        <v>0</v>
      </c>
      <c r="I989" s="75">
        <v>0</v>
      </c>
    </row>
    <row r="990" spans="1:9" ht="18">
      <c r="A990" s="226"/>
      <c r="B990" s="273" t="s">
        <v>662</v>
      </c>
      <c r="C990" s="198"/>
      <c r="D990" s="152" t="s">
        <v>818</v>
      </c>
      <c r="E990" s="115" t="s">
        <v>693</v>
      </c>
      <c r="F990" s="76"/>
      <c r="G990" s="75"/>
      <c r="I990" s="75">
        <v>230193.67</v>
      </c>
    </row>
    <row r="991" spans="1:9" ht="36">
      <c r="A991" s="187">
        <v>21020000</v>
      </c>
      <c r="B991" s="188"/>
      <c r="C991" s="189"/>
      <c r="D991" s="152" t="s">
        <v>818</v>
      </c>
      <c r="E991" s="72" t="s">
        <v>193</v>
      </c>
      <c r="F991" s="76"/>
      <c r="G991" s="75"/>
      <c r="H991" s="76">
        <v>0</v>
      </c>
      <c r="I991" s="75">
        <v>0</v>
      </c>
    </row>
    <row r="992" spans="1:9" ht="18">
      <c r="A992" s="197">
        <v>21020301</v>
      </c>
      <c r="B992" s="273" t="s">
        <v>662</v>
      </c>
      <c r="C992" s="198"/>
      <c r="D992" s="152" t="s">
        <v>818</v>
      </c>
      <c r="E992" s="115" t="s">
        <v>178</v>
      </c>
      <c r="F992" s="76"/>
      <c r="G992" s="75"/>
      <c r="H992" s="76">
        <v>0</v>
      </c>
      <c r="I992" s="75">
        <v>0</v>
      </c>
    </row>
    <row r="993" spans="1:9" ht="18">
      <c r="A993" s="197">
        <v>21020302</v>
      </c>
      <c r="B993" s="273" t="s">
        <v>662</v>
      </c>
      <c r="C993" s="198"/>
      <c r="D993" s="152" t="s">
        <v>818</v>
      </c>
      <c r="E993" s="115" t="s">
        <v>179</v>
      </c>
      <c r="F993" s="76"/>
      <c r="G993" s="75"/>
      <c r="H993" s="76">
        <v>0</v>
      </c>
      <c r="I993" s="75">
        <v>0</v>
      </c>
    </row>
    <row r="994" spans="1:9" ht="18">
      <c r="A994" s="197">
        <v>21020303</v>
      </c>
      <c r="B994" s="273" t="s">
        <v>662</v>
      </c>
      <c r="C994" s="198"/>
      <c r="D994" s="152" t="s">
        <v>818</v>
      </c>
      <c r="E994" s="115" t="s">
        <v>180</v>
      </c>
      <c r="F994" s="76"/>
      <c r="G994" s="75"/>
      <c r="H994" s="76">
        <v>0</v>
      </c>
      <c r="I994" s="75">
        <v>0</v>
      </c>
    </row>
    <row r="995" spans="1:9" ht="18">
      <c r="A995" s="197">
        <v>21020304</v>
      </c>
      <c r="B995" s="273" t="s">
        <v>662</v>
      </c>
      <c r="C995" s="198"/>
      <c r="D995" s="152" t="s">
        <v>818</v>
      </c>
      <c r="E995" s="115" t="s">
        <v>181</v>
      </c>
      <c r="F995" s="76"/>
      <c r="G995" s="75"/>
      <c r="H995" s="76">
        <v>0</v>
      </c>
      <c r="I995" s="75">
        <v>0</v>
      </c>
    </row>
    <row r="996" spans="1:9" ht="18">
      <c r="A996" s="197">
        <v>21020312</v>
      </c>
      <c r="B996" s="273" t="s">
        <v>662</v>
      </c>
      <c r="C996" s="198"/>
      <c r="D996" s="152" t="s">
        <v>818</v>
      </c>
      <c r="E996" s="115" t="s">
        <v>184</v>
      </c>
      <c r="F996" s="76"/>
      <c r="G996" s="75"/>
      <c r="H996" s="76">
        <v>0</v>
      </c>
      <c r="I996" s="75">
        <v>0</v>
      </c>
    </row>
    <row r="997" spans="1:9" ht="18">
      <c r="A997" s="197">
        <v>21020315</v>
      </c>
      <c r="B997" s="273" t="s">
        <v>662</v>
      </c>
      <c r="C997" s="198"/>
      <c r="D997" s="152" t="s">
        <v>818</v>
      </c>
      <c r="E997" s="115" t="s">
        <v>187</v>
      </c>
      <c r="F997" s="76"/>
      <c r="G997" s="75"/>
      <c r="H997" s="76">
        <v>0</v>
      </c>
      <c r="I997" s="75">
        <v>0</v>
      </c>
    </row>
    <row r="998" spans="1:9" ht="18">
      <c r="A998" s="197">
        <v>21020314</v>
      </c>
      <c r="B998" s="273" t="s">
        <v>662</v>
      </c>
      <c r="C998" s="198"/>
      <c r="D998" s="152" t="s">
        <v>818</v>
      </c>
      <c r="E998" s="115" t="s">
        <v>532</v>
      </c>
      <c r="F998" s="76"/>
      <c r="G998" s="75"/>
      <c r="H998" s="76">
        <v>0</v>
      </c>
      <c r="I998" s="75">
        <v>0</v>
      </c>
    </row>
    <row r="999" spans="1:9" ht="18">
      <c r="A999" s="197">
        <v>21020305</v>
      </c>
      <c r="B999" s="273" t="s">
        <v>662</v>
      </c>
      <c r="C999" s="198"/>
      <c r="D999" s="152" t="s">
        <v>818</v>
      </c>
      <c r="E999" s="115" t="s">
        <v>533</v>
      </c>
      <c r="F999" s="76"/>
      <c r="G999" s="75"/>
      <c r="H999" s="76">
        <v>0</v>
      </c>
      <c r="I999" s="75">
        <v>0</v>
      </c>
    </row>
    <row r="1000" spans="1:9" ht="18">
      <c r="A1000" s="197">
        <v>21020306</v>
      </c>
      <c r="B1000" s="273" t="s">
        <v>662</v>
      </c>
      <c r="C1000" s="198"/>
      <c r="D1000" s="152" t="s">
        <v>818</v>
      </c>
      <c r="E1000" s="115" t="s">
        <v>534</v>
      </c>
      <c r="F1000" s="76"/>
      <c r="G1000" s="75"/>
      <c r="H1000" s="76">
        <v>0</v>
      </c>
      <c r="I1000" s="75">
        <v>0</v>
      </c>
    </row>
    <row r="1001" spans="1:9" ht="18">
      <c r="A1001" s="187">
        <v>21020400</v>
      </c>
      <c r="B1001" s="188"/>
      <c r="C1001" s="189"/>
      <c r="D1001" s="152" t="s">
        <v>818</v>
      </c>
      <c r="E1001" s="72" t="s">
        <v>194</v>
      </c>
      <c r="F1001" s="76"/>
      <c r="G1001" s="75"/>
      <c r="H1001" s="76">
        <v>0</v>
      </c>
      <c r="I1001" s="75">
        <v>0</v>
      </c>
    </row>
    <row r="1002" spans="1:9" ht="18">
      <c r="A1002" s="197">
        <v>21020401</v>
      </c>
      <c r="B1002" s="273" t="s">
        <v>662</v>
      </c>
      <c r="C1002" s="198"/>
      <c r="D1002" s="152" t="s">
        <v>818</v>
      </c>
      <c r="E1002" s="115" t="s">
        <v>178</v>
      </c>
      <c r="F1002" s="76">
        <v>249741</v>
      </c>
      <c r="G1002" s="75">
        <v>165120</v>
      </c>
      <c r="H1002" s="76">
        <v>137600</v>
      </c>
      <c r="I1002" s="75">
        <v>170073.60000000001</v>
      </c>
    </row>
    <row r="1003" spans="1:9" ht="18">
      <c r="A1003" s="197">
        <v>21020402</v>
      </c>
      <c r="B1003" s="273" t="s">
        <v>662</v>
      </c>
      <c r="C1003" s="198"/>
      <c r="D1003" s="152" t="s">
        <v>818</v>
      </c>
      <c r="E1003" s="115" t="s">
        <v>179</v>
      </c>
      <c r="F1003" s="76">
        <v>143045</v>
      </c>
      <c r="G1003" s="75">
        <v>94356</v>
      </c>
      <c r="H1003" s="76">
        <v>78630</v>
      </c>
      <c r="I1003" s="75">
        <v>97186.68</v>
      </c>
    </row>
    <row r="1004" spans="1:9" ht="18">
      <c r="A1004" s="197">
        <v>21020403</v>
      </c>
      <c r="B1004" s="273" t="s">
        <v>662</v>
      </c>
      <c r="C1004" s="198"/>
      <c r="D1004" s="152" t="s">
        <v>818</v>
      </c>
      <c r="E1004" s="115" t="s">
        <v>180</v>
      </c>
      <c r="F1004" s="76">
        <v>17010</v>
      </c>
      <c r="G1004" s="75">
        <v>15120</v>
      </c>
      <c r="H1004" s="76">
        <v>12600</v>
      </c>
      <c r="I1004" s="75">
        <v>15573.6</v>
      </c>
    </row>
    <row r="1005" spans="1:9" ht="18">
      <c r="A1005" s="197">
        <v>21020404</v>
      </c>
      <c r="B1005" s="273" t="s">
        <v>662</v>
      </c>
      <c r="C1005" s="198"/>
      <c r="D1005" s="152" t="s">
        <v>818</v>
      </c>
      <c r="E1005" s="115" t="s">
        <v>181</v>
      </c>
      <c r="F1005" s="76">
        <v>35667</v>
      </c>
      <c r="G1005" s="75">
        <v>23580</v>
      </c>
      <c r="H1005" s="76">
        <v>19650</v>
      </c>
      <c r="I1005" s="75">
        <v>24287.4</v>
      </c>
    </row>
    <row r="1006" spans="1:9" ht="18">
      <c r="A1006" s="197">
        <v>21020412</v>
      </c>
      <c r="B1006" s="273" t="s">
        <v>662</v>
      </c>
      <c r="C1006" s="198"/>
      <c r="D1006" s="152" t="s">
        <v>818</v>
      </c>
      <c r="E1006" s="115" t="s">
        <v>184</v>
      </c>
      <c r="F1006" s="76"/>
      <c r="G1006" s="75"/>
      <c r="H1006" s="76">
        <v>0</v>
      </c>
      <c r="I1006" s="75">
        <v>0</v>
      </c>
    </row>
    <row r="1007" spans="1:9" ht="18">
      <c r="A1007" s="197">
        <v>21020415</v>
      </c>
      <c r="B1007" s="273" t="s">
        <v>662</v>
      </c>
      <c r="C1007" s="198"/>
      <c r="D1007" s="152" t="s">
        <v>818</v>
      </c>
      <c r="E1007" s="115" t="s">
        <v>187</v>
      </c>
      <c r="F1007" s="76">
        <v>89667</v>
      </c>
      <c r="G1007" s="75">
        <v>71580</v>
      </c>
      <c r="H1007" s="76">
        <v>59650</v>
      </c>
      <c r="I1007" s="75">
        <v>73727.399999999994</v>
      </c>
    </row>
    <row r="1008" spans="1:9" ht="18">
      <c r="A1008" s="187">
        <v>21020500</v>
      </c>
      <c r="B1008" s="188"/>
      <c r="C1008" s="189"/>
      <c r="D1008" s="152" t="s">
        <v>818</v>
      </c>
      <c r="E1008" s="72" t="s">
        <v>195</v>
      </c>
      <c r="F1008" s="76"/>
      <c r="G1008" s="75"/>
      <c r="H1008" s="76">
        <v>0</v>
      </c>
      <c r="I1008" s="75">
        <v>0</v>
      </c>
    </row>
    <row r="1009" spans="1:9" ht="18">
      <c r="A1009" s="197">
        <v>21020501</v>
      </c>
      <c r="B1009" s="273" t="s">
        <v>662</v>
      </c>
      <c r="C1009" s="198"/>
      <c r="D1009" s="152" t="s">
        <v>818</v>
      </c>
      <c r="E1009" s="115" t="s">
        <v>178</v>
      </c>
      <c r="F1009" s="76"/>
      <c r="G1009" s="75">
        <v>115704</v>
      </c>
      <c r="H1009" s="76">
        <v>96420</v>
      </c>
      <c r="I1009" s="75">
        <v>119175.12</v>
      </c>
    </row>
    <row r="1010" spans="1:9" ht="18">
      <c r="A1010" s="294">
        <v>21020502</v>
      </c>
      <c r="B1010" s="273" t="s">
        <v>662</v>
      </c>
      <c r="C1010" s="204"/>
      <c r="D1010" s="152" t="s">
        <v>818</v>
      </c>
      <c r="E1010" s="115" t="s">
        <v>179</v>
      </c>
      <c r="F1010" s="76"/>
      <c r="G1010" s="75">
        <v>66108</v>
      </c>
      <c r="H1010" s="76">
        <v>55090</v>
      </c>
      <c r="I1010" s="75">
        <v>68091.240000000005</v>
      </c>
    </row>
    <row r="1011" spans="1:9" ht="18">
      <c r="A1011" s="294">
        <v>21020503</v>
      </c>
      <c r="B1011" s="273" t="s">
        <v>662</v>
      </c>
      <c r="C1011" s="204"/>
      <c r="D1011" s="152" t="s">
        <v>818</v>
      </c>
      <c r="E1011" s="115" t="s">
        <v>180</v>
      </c>
      <c r="F1011" s="76"/>
      <c r="G1011" s="75">
        <v>16200</v>
      </c>
      <c r="H1011" s="76">
        <v>13500</v>
      </c>
      <c r="I1011" s="75">
        <v>16686</v>
      </c>
    </row>
    <row r="1012" spans="1:9" ht="18">
      <c r="A1012" s="294">
        <v>21020504</v>
      </c>
      <c r="B1012" s="273" t="s">
        <v>662</v>
      </c>
      <c r="C1012" s="204"/>
      <c r="D1012" s="152" t="s">
        <v>818</v>
      </c>
      <c r="E1012" s="115" t="s">
        <v>181</v>
      </c>
      <c r="F1012" s="76"/>
      <c r="G1012" s="75">
        <v>16512</v>
      </c>
      <c r="H1012" s="76">
        <v>13760</v>
      </c>
      <c r="I1012" s="75">
        <v>17007.36</v>
      </c>
    </row>
    <row r="1013" spans="1:9" ht="18">
      <c r="A1013" s="294">
        <v>21020512</v>
      </c>
      <c r="B1013" s="273" t="s">
        <v>662</v>
      </c>
      <c r="C1013" s="204"/>
      <c r="D1013" s="152" t="s">
        <v>818</v>
      </c>
      <c r="E1013" s="115" t="s">
        <v>184</v>
      </c>
      <c r="F1013" s="76"/>
      <c r="G1013" s="75"/>
      <c r="H1013" s="76">
        <v>0</v>
      </c>
      <c r="I1013" s="75">
        <v>0</v>
      </c>
    </row>
    <row r="1014" spans="1:9" ht="18">
      <c r="A1014" s="294">
        <v>21020515</v>
      </c>
      <c r="B1014" s="273" t="s">
        <v>662</v>
      </c>
      <c r="C1014" s="204"/>
      <c r="D1014" s="152" t="s">
        <v>818</v>
      </c>
      <c r="E1014" s="115" t="s">
        <v>187</v>
      </c>
      <c r="F1014" s="76"/>
      <c r="G1014" s="75">
        <v>211272</v>
      </c>
      <c r="H1014" s="76">
        <v>176060</v>
      </c>
      <c r="I1014" s="75">
        <v>217610.16</v>
      </c>
    </row>
    <row r="1015" spans="1:9" ht="18">
      <c r="A1015" s="200">
        <v>21020600</v>
      </c>
      <c r="B1015" s="201"/>
      <c r="C1015" s="202"/>
      <c r="D1015" s="152" t="s">
        <v>818</v>
      </c>
      <c r="E1015" s="72" t="s">
        <v>196</v>
      </c>
      <c r="F1015" s="76"/>
      <c r="G1015" s="75"/>
    </row>
    <row r="1016" spans="1:9" ht="18">
      <c r="A1016" s="294">
        <v>21020605</v>
      </c>
      <c r="B1016" s="273" t="s">
        <v>662</v>
      </c>
      <c r="C1016" s="204"/>
      <c r="D1016" s="152" t="s">
        <v>818</v>
      </c>
      <c r="E1016" s="80" t="s">
        <v>199</v>
      </c>
      <c r="F1016" s="76"/>
      <c r="G1016" s="75"/>
    </row>
    <row r="1017" spans="1:9" ht="18">
      <c r="A1017" s="209">
        <v>22020000</v>
      </c>
      <c r="B1017" s="210"/>
      <c r="C1017" s="211"/>
      <c r="D1017" s="152" t="s">
        <v>818</v>
      </c>
      <c r="E1017" s="127" t="s">
        <v>204</v>
      </c>
      <c r="F1017" s="76"/>
      <c r="G1017" s="75"/>
    </row>
    <row r="1018" spans="1:9" ht="18">
      <c r="A1018" s="209">
        <v>22020100</v>
      </c>
      <c r="B1018" s="210"/>
      <c r="C1018" s="211"/>
      <c r="D1018" s="152" t="s">
        <v>818</v>
      </c>
      <c r="E1018" s="127" t="s">
        <v>205</v>
      </c>
      <c r="F1018" s="76"/>
      <c r="G1018" s="75"/>
    </row>
    <row r="1019" spans="1:9" ht="18">
      <c r="A1019" s="257">
        <v>22020101</v>
      </c>
      <c r="B1019" s="273" t="s">
        <v>664</v>
      </c>
      <c r="C1019" s="155"/>
      <c r="D1019" s="152" t="s">
        <v>818</v>
      </c>
      <c r="E1019" s="314" t="s">
        <v>206</v>
      </c>
      <c r="F1019" s="76"/>
      <c r="G1019" s="75">
        <v>200000</v>
      </c>
      <c r="H1019" s="76">
        <v>150000</v>
      </c>
      <c r="I1019" s="75">
        <v>200000</v>
      </c>
    </row>
    <row r="1020" spans="1:9" ht="18">
      <c r="A1020" s="257">
        <v>22020102</v>
      </c>
      <c r="B1020" s="273" t="s">
        <v>664</v>
      </c>
      <c r="C1020" s="155"/>
      <c r="D1020" s="152" t="s">
        <v>818</v>
      </c>
      <c r="E1020" s="314" t="s">
        <v>207</v>
      </c>
      <c r="F1020" s="76"/>
      <c r="G1020" s="75"/>
    </row>
    <row r="1021" spans="1:9" ht="18">
      <c r="A1021" s="257">
        <v>22020103</v>
      </c>
      <c r="B1021" s="273" t="s">
        <v>664</v>
      </c>
      <c r="C1021" s="155"/>
      <c r="D1021" s="152" t="s">
        <v>818</v>
      </c>
      <c r="E1021" s="314" t="s">
        <v>208</v>
      </c>
      <c r="F1021" s="76"/>
      <c r="G1021" s="75"/>
    </row>
    <row r="1022" spans="1:9" ht="18">
      <c r="A1022" s="257">
        <v>22020104</v>
      </c>
      <c r="B1022" s="273" t="s">
        <v>664</v>
      </c>
      <c r="C1022" s="155"/>
      <c r="D1022" s="152" t="s">
        <v>818</v>
      </c>
      <c r="E1022" s="314" t="s">
        <v>209</v>
      </c>
      <c r="F1022" s="76"/>
      <c r="G1022" s="75"/>
    </row>
    <row r="1023" spans="1:9" ht="18">
      <c r="A1023" s="255">
        <v>220203</v>
      </c>
      <c r="B1023" s="319"/>
      <c r="C1023" s="320"/>
      <c r="D1023" s="152" t="s">
        <v>818</v>
      </c>
      <c r="E1023" s="317" t="s">
        <v>707</v>
      </c>
      <c r="F1023" s="76"/>
      <c r="G1023" s="75"/>
    </row>
    <row r="1024" spans="1:9" ht="18">
      <c r="A1024" s="154">
        <v>22020313</v>
      </c>
      <c r="B1024" s="273" t="s">
        <v>662</v>
      </c>
      <c r="C1024" s="155"/>
      <c r="D1024" s="152" t="s">
        <v>818</v>
      </c>
      <c r="E1024" s="207" t="s">
        <v>222</v>
      </c>
      <c r="F1024" s="76"/>
      <c r="G1024" s="75"/>
    </row>
    <row r="1025" spans="1:9" ht="36">
      <c r="A1025" s="209">
        <v>22021000</v>
      </c>
      <c r="B1025" s="210"/>
      <c r="C1025" s="211"/>
      <c r="D1025" s="152" t="s">
        <v>818</v>
      </c>
      <c r="E1025" s="127" t="s">
        <v>249</v>
      </c>
      <c r="F1025" s="76"/>
      <c r="G1025" s="75"/>
    </row>
    <row r="1026" spans="1:9" ht="18">
      <c r="A1026" s="154">
        <v>22021017</v>
      </c>
      <c r="B1026" s="273" t="s">
        <v>662</v>
      </c>
      <c r="C1026" s="155"/>
      <c r="D1026" s="152" t="s">
        <v>818</v>
      </c>
      <c r="E1026" s="115" t="s">
        <v>262</v>
      </c>
      <c r="F1026" s="76"/>
      <c r="G1026" s="75"/>
    </row>
    <row r="1027" spans="1:9" ht="18">
      <c r="A1027" s="209"/>
      <c r="B1027" s="210"/>
      <c r="C1027" s="211"/>
      <c r="D1027" s="210"/>
      <c r="E1027" s="208" t="s">
        <v>164</v>
      </c>
      <c r="F1027" s="536">
        <f>SUM(F986:F1016)</f>
        <v>1248697</v>
      </c>
      <c r="G1027" s="536">
        <f t="shared" ref="G1027:I1027" si="105">SUM(G986:G1016)</f>
        <v>1597997</v>
      </c>
      <c r="H1027" s="536">
        <f t="shared" si="105"/>
        <v>1331664.1666666667</v>
      </c>
      <c r="I1027" s="536">
        <f t="shared" si="105"/>
        <v>1876130.5799999998</v>
      </c>
    </row>
    <row r="1028" spans="1:9" ht="18.75" thickBot="1">
      <c r="A1028" s="167"/>
      <c r="B1028" s="168"/>
      <c r="C1028" s="169"/>
      <c r="D1028" s="168"/>
      <c r="E1028" s="228" t="s">
        <v>204</v>
      </c>
      <c r="F1028" s="536">
        <f>SUM(F1019:F1026)</f>
        <v>0</v>
      </c>
      <c r="G1028" s="536">
        <f t="shared" ref="G1028:I1028" si="106">SUM(G1019:G1026)</f>
        <v>200000</v>
      </c>
      <c r="H1028" s="536">
        <f t="shared" si="106"/>
        <v>150000</v>
      </c>
      <c r="I1028" s="536">
        <f t="shared" si="106"/>
        <v>200000</v>
      </c>
    </row>
    <row r="1029" spans="1:9" ht="27.95" customHeight="1" thickBot="1">
      <c r="A1029" s="290"/>
      <c r="B1029" s="216"/>
      <c r="C1029" s="296"/>
      <c r="D1029" s="218"/>
      <c r="E1029" s="261" t="s">
        <v>300</v>
      </c>
      <c r="F1029" s="536">
        <f>F1027+F1028</f>
        <v>1248697</v>
      </c>
      <c r="G1029" s="536">
        <f t="shared" ref="G1029:I1029" si="107">G1027+G1028</f>
        <v>1797997</v>
      </c>
      <c r="H1029" s="536">
        <f t="shared" si="107"/>
        <v>1481664.1666666667</v>
      </c>
      <c r="I1029" s="536">
        <f t="shared" si="107"/>
        <v>2076130.5799999998</v>
      </c>
    </row>
    <row r="1030" spans="1:9" ht="37.5">
      <c r="A1030" s="694" t="s">
        <v>819</v>
      </c>
      <c r="B1030" s="695"/>
      <c r="C1030" s="695"/>
      <c r="D1030" s="695"/>
      <c r="E1030" s="695"/>
      <c r="F1030" s="695"/>
      <c r="G1030" s="695"/>
      <c r="H1030" s="695"/>
      <c r="I1030" s="696"/>
    </row>
    <row r="1031" spans="1:9" ht="23.25">
      <c r="A1031" s="697" t="s">
        <v>492</v>
      </c>
      <c r="B1031" s="698"/>
      <c r="C1031" s="698"/>
      <c r="D1031" s="698"/>
      <c r="E1031" s="698"/>
      <c r="F1031" s="698"/>
      <c r="G1031" s="698"/>
      <c r="H1031" s="698"/>
      <c r="I1031" s="699"/>
    </row>
    <row r="1032" spans="1:9" ht="22.5">
      <c r="A1032" s="689" t="s">
        <v>1046</v>
      </c>
      <c r="B1032" s="690"/>
      <c r="C1032" s="690"/>
      <c r="D1032" s="690"/>
      <c r="E1032" s="690"/>
      <c r="F1032" s="690"/>
      <c r="G1032" s="690"/>
      <c r="H1032" s="690"/>
      <c r="I1032" s="700"/>
    </row>
    <row r="1033" spans="1:9" ht="18.75" customHeight="1" thickBot="1">
      <c r="A1033" s="728" t="s">
        <v>281</v>
      </c>
      <c r="B1033" s="728"/>
      <c r="C1033" s="728"/>
      <c r="D1033" s="728"/>
      <c r="E1033" s="728"/>
      <c r="F1033" s="728"/>
      <c r="G1033" s="728"/>
      <c r="H1033" s="728"/>
      <c r="I1033" s="728"/>
    </row>
    <row r="1034" spans="1:9" ht="18.75" thickBot="1">
      <c r="A1034" s="721" t="s">
        <v>441</v>
      </c>
      <c r="B1034" s="722"/>
      <c r="C1034" s="722"/>
      <c r="D1034" s="722"/>
      <c r="E1034" s="722"/>
      <c r="F1034" s="722"/>
      <c r="G1034" s="722"/>
      <c r="H1034" s="722"/>
      <c r="I1034" s="723"/>
    </row>
    <row r="1035" spans="1:9" s="171" customFormat="1" ht="39.75" customHeight="1" thickBot="1">
      <c r="A1035" s="143" t="s">
        <v>471</v>
      </c>
      <c r="B1035" s="68" t="s">
        <v>464</v>
      </c>
      <c r="C1035" s="144" t="s">
        <v>460</v>
      </c>
      <c r="D1035" s="68" t="s">
        <v>463</v>
      </c>
      <c r="E1035" s="145" t="s">
        <v>1</v>
      </c>
      <c r="F1035" s="68" t="s">
        <v>1003</v>
      </c>
      <c r="G1035" s="146" t="s">
        <v>1002</v>
      </c>
      <c r="H1035" s="147" t="s">
        <v>1001</v>
      </c>
      <c r="I1035" s="148" t="s">
        <v>1048</v>
      </c>
    </row>
    <row r="1036" spans="1:9" ht="27.95" customHeight="1">
      <c r="A1036" s="221">
        <v>20000000</v>
      </c>
      <c r="B1036" s="222"/>
      <c r="C1036" s="223"/>
      <c r="D1036" s="152" t="s">
        <v>818</v>
      </c>
      <c r="E1036" s="95" t="s">
        <v>163</v>
      </c>
      <c r="F1036" s="224"/>
      <c r="G1036" s="225"/>
    </row>
    <row r="1037" spans="1:9" ht="18">
      <c r="A1037" s="187">
        <v>21000000</v>
      </c>
      <c r="B1037" s="188"/>
      <c r="C1037" s="189"/>
      <c r="D1037" s="152" t="s">
        <v>818</v>
      </c>
      <c r="E1037" s="72" t="s">
        <v>164</v>
      </c>
      <c r="F1037" s="190"/>
      <c r="G1037" s="191"/>
    </row>
    <row r="1038" spans="1:9" ht="18">
      <c r="A1038" s="187">
        <v>21010000</v>
      </c>
      <c r="B1038" s="188"/>
      <c r="C1038" s="189"/>
      <c r="D1038" s="152" t="s">
        <v>818</v>
      </c>
      <c r="E1038" s="72" t="s">
        <v>165</v>
      </c>
      <c r="F1038" s="190"/>
      <c r="G1038" s="191"/>
    </row>
    <row r="1039" spans="1:9" ht="18">
      <c r="A1039" s="197">
        <v>21010103</v>
      </c>
      <c r="B1039" s="273" t="s">
        <v>662</v>
      </c>
      <c r="C1039" s="198"/>
      <c r="D1039" s="152" t="s">
        <v>818</v>
      </c>
      <c r="E1039" s="80" t="s">
        <v>168</v>
      </c>
      <c r="F1039" s="195"/>
      <c r="G1039" s="196"/>
    </row>
    <row r="1040" spans="1:9" ht="18">
      <c r="A1040" s="197">
        <v>21010104</v>
      </c>
      <c r="B1040" s="273" t="s">
        <v>662</v>
      </c>
      <c r="C1040" s="198"/>
      <c r="D1040" s="152" t="s">
        <v>818</v>
      </c>
      <c r="E1040" s="80" t="s">
        <v>169</v>
      </c>
      <c r="F1040" s="76">
        <v>711419</v>
      </c>
      <c r="G1040" s="75">
        <v>1097051</v>
      </c>
      <c r="H1040" s="76">
        <v>914209.16666666663</v>
      </c>
      <c r="I1040" s="75">
        <v>1129962.53</v>
      </c>
    </row>
    <row r="1041" spans="1:9" ht="18">
      <c r="A1041" s="197">
        <v>21010105</v>
      </c>
      <c r="B1041" s="273" t="s">
        <v>662</v>
      </c>
      <c r="C1041" s="198"/>
      <c r="D1041" s="152" t="s">
        <v>818</v>
      </c>
      <c r="E1041" s="80" t="s">
        <v>170</v>
      </c>
      <c r="F1041" s="76"/>
      <c r="G1041" s="75">
        <v>941647</v>
      </c>
      <c r="H1041" s="76">
        <v>784705.83333333337</v>
      </c>
      <c r="I1041" s="75">
        <v>969896.41</v>
      </c>
    </row>
    <row r="1042" spans="1:9" ht="18">
      <c r="A1042" s="197">
        <v>21010106</v>
      </c>
      <c r="B1042" s="273" t="s">
        <v>662</v>
      </c>
      <c r="C1042" s="198"/>
      <c r="D1042" s="152" t="s">
        <v>818</v>
      </c>
      <c r="E1042" s="80" t="s">
        <v>171</v>
      </c>
      <c r="F1042" s="76"/>
      <c r="G1042" s="75"/>
      <c r="H1042" s="76">
        <v>0</v>
      </c>
      <c r="I1042" s="75">
        <v>0</v>
      </c>
    </row>
    <row r="1043" spans="1:9" ht="18">
      <c r="A1043" s="226"/>
      <c r="B1043" s="273" t="s">
        <v>662</v>
      </c>
      <c r="C1043" s="198"/>
      <c r="D1043" s="152" t="s">
        <v>818</v>
      </c>
      <c r="E1043" s="115" t="s">
        <v>693</v>
      </c>
      <c r="F1043" s="76"/>
      <c r="G1043" s="75"/>
      <c r="I1043" s="75">
        <v>2150372.2000000002</v>
      </c>
    </row>
    <row r="1044" spans="1:9" ht="18">
      <c r="A1044" s="187">
        <v>21020000</v>
      </c>
      <c r="B1044" s="188"/>
      <c r="C1044" s="189"/>
      <c r="D1044" s="152" t="s">
        <v>818</v>
      </c>
      <c r="E1044" s="72" t="s">
        <v>177</v>
      </c>
      <c r="F1044" s="76"/>
      <c r="G1044" s="75"/>
      <c r="H1044" s="76">
        <v>0</v>
      </c>
      <c r="I1044" s="75">
        <v>0</v>
      </c>
    </row>
    <row r="1045" spans="1:9" ht="36">
      <c r="A1045" s="187">
        <v>21020300</v>
      </c>
      <c r="B1045" s="188"/>
      <c r="C1045" s="189"/>
      <c r="D1045" s="152" t="s">
        <v>818</v>
      </c>
      <c r="E1045" s="72" t="s">
        <v>193</v>
      </c>
      <c r="F1045" s="76"/>
      <c r="G1045" s="75"/>
      <c r="H1045" s="76">
        <v>0</v>
      </c>
      <c r="I1045" s="75">
        <v>0</v>
      </c>
    </row>
    <row r="1046" spans="1:9" ht="18">
      <c r="A1046" s="197">
        <v>21020301</v>
      </c>
      <c r="B1046" s="273" t="s">
        <v>662</v>
      </c>
      <c r="C1046" s="198"/>
      <c r="D1046" s="152" t="s">
        <v>818</v>
      </c>
      <c r="E1046" s="115" t="s">
        <v>178</v>
      </c>
      <c r="F1046" s="76"/>
      <c r="G1046" s="75"/>
      <c r="H1046" s="76">
        <v>0</v>
      </c>
      <c r="I1046" s="75">
        <v>0</v>
      </c>
    </row>
    <row r="1047" spans="1:9" ht="18">
      <c r="A1047" s="197">
        <v>21020302</v>
      </c>
      <c r="B1047" s="273" t="s">
        <v>662</v>
      </c>
      <c r="C1047" s="198"/>
      <c r="D1047" s="152" t="s">
        <v>818</v>
      </c>
      <c r="E1047" s="115" t="s">
        <v>179</v>
      </c>
      <c r="F1047" s="76"/>
      <c r="G1047" s="75"/>
      <c r="H1047" s="76">
        <v>0</v>
      </c>
      <c r="I1047" s="75">
        <v>0</v>
      </c>
    </row>
    <row r="1048" spans="1:9" ht="18">
      <c r="A1048" s="197">
        <v>21020303</v>
      </c>
      <c r="B1048" s="273" t="s">
        <v>662</v>
      </c>
      <c r="C1048" s="198"/>
      <c r="D1048" s="152" t="s">
        <v>818</v>
      </c>
      <c r="E1048" s="115" t="s">
        <v>180</v>
      </c>
      <c r="F1048" s="76"/>
      <c r="G1048" s="75"/>
      <c r="H1048" s="76">
        <v>0</v>
      </c>
      <c r="I1048" s="75">
        <v>0</v>
      </c>
    </row>
    <row r="1049" spans="1:9" ht="18">
      <c r="A1049" s="197">
        <v>21020304</v>
      </c>
      <c r="B1049" s="273" t="s">
        <v>662</v>
      </c>
      <c r="C1049" s="198"/>
      <c r="D1049" s="152" t="s">
        <v>818</v>
      </c>
      <c r="E1049" s="115" t="s">
        <v>181</v>
      </c>
      <c r="F1049" s="76"/>
      <c r="G1049" s="75"/>
      <c r="H1049" s="76">
        <v>0</v>
      </c>
      <c r="I1049" s="75">
        <v>0</v>
      </c>
    </row>
    <row r="1050" spans="1:9" ht="18">
      <c r="A1050" s="197">
        <v>21020312</v>
      </c>
      <c r="B1050" s="273" t="s">
        <v>662</v>
      </c>
      <c r="C1050" s="198"/>
      <c r="D1050" s="152" t="s">
        <v>818</v>
      </c>
      <c r="E1050" s="115" t="s">
        <v>184</v>
      </c>
      <c r="F1050" s="76"/>
      <c r="G1050" s="75"/>
      <c r="H1050" s="76">
        <v>0</v>
      </c>
      <c r="I1050" s="75">
        <v>0</v>
      </c>
    </row>
    <row r="1051" spans="1:9" ht="18">
      <c r="A1051" s="197">
        <v>21020315</v>
      </c>
      <c r="B1051" s="273" t="s">
        <v>662</v>
      </c>
      <c r="C1051" s="198"/>
      <c r="D1051" s="152" t="s">
        <v>818</v>
      </c>
      <c r="E1051" s="115" t="s">
        <v>187</v>
      </c>
      <c r="F1051" s="76"/>
      <c r="G1051" s="75"/>
      <c r="H1051" s="76">
        <v>0</v>
      </c>
      <c r="I1051" s="75">
        <v>0</v>
      </c>
    </row>
    <row r="1052" spans="1:9" ht="18">
      <c r="A1052" s="197">
        <v>21020314</v>
      </c>
      <c r="B1052" s="273" t="s">
        <v>662</v>
      </c>
      <c r="C1052" s="198"/>
      <c r="D1052" s="152" t="s">
        <v>818</v>
      </c>
      <c r="E1052" s="115" t="s">
        <v>532</v>
      </c>
      <c r="F1052" s="76"/>
      <c r="G1052" s="75"/>
      <c r="H1052" s="76">
        <v>0</v>
      </c>
      <c r="I1052" s="75">
        <v>0</v>
      </c>
    </row>
    <row r="1053" spans="1:9" ht="18">
      <c r="A1053" s="197">
        <v>21020305</v>
      </c>
      <c r="B1053" s="273" t="s">
        <v>662</v>
      </c>
      <c r="C1053" s="198"/>
      <c r="D1053" s="152" t="s">
        <v>818</v>
      </c>
      <c r="E1053" s="115" t="s">
        <v>533</v>
      </c>
      <c r="F1053" s="76"/>
      <c r="G1053" s="75"/>
      <c r="H1053" s="76">
        <v>0</v>
      </c>
      <c r="I1053" s="75">
        <v>0</v>
      </c>
    </row>
    <row r="1054" spans="1:9" ht="18">
      <c r="A1054" s="197">
        <v>21020306</v>
      </c>
      <c r="B1054" s="273" t="s">
        <v>662</v>
      </c>
      <c r="C1054" s="198"/>
      <c r="D1054" s="152" t="s">
        <v>818</v>
      </c>
      <c r="E1054" s="115" t="s">
        <v>534</v>
      </c>
      <c r="F1054" s="76"/>
      <c r="G1054" s="75"/>
      <c r="H1054" s="76">
        <v>0</v>
      </c>
      <c r="I1054" s="75">
        <v>0</v>
      </c>
    </row>
    <row r="1055" spans="1:9" ht="18">
      <c r="A1055" s="187">
        <v>21020400</v>
      </c>
      <c r="B1055" s="188"/>
      <c r="C1055" s="189"/>
      <c r="D1055" s="152" t="s">
        <v>818</v>
      </c>
      <c r="E1055" s="72" t="s">
        <v>194</v>
      </c>
      <c r="F1055" s="76"/>
      <c r="G1055" s="75"/>
      <c r="H1055" s="76">
        <v>0</v>
      </c>
      <c r="I1055" s="75">
        <v>0</v>
      </c>
    </row>
    <row r="1056" spans="1:9" ht="18">
      <c r="A1056" s="197">
        <v>21020401</v>
      </c>
      <c r="B1056" s="273" t="s">
        <v>662</v>
      </c>
      <c r="C1056" s="198"/>
      <c r="D1056" s="152" t="s">
        <v>818</v>
      </c>
      <c r="E1056" s="115" t="s">
        <v>178</v>
      </c>
      <c r="F1056" s="76">
        <v>241088</v>
      </c>
      <c r="G1056" s="75">
        <v>382782</v>
      </c>
      <c r="H1056" s="76">
        <v>318985</v>
      </c>
      <c r="I1056" s="75">
        <v>394265.46</v>
      </c>
    </row>
    <row r="1057" spans="1:9" ht="18">
      <c r="A1057" s="197">
        <v>21020402</v>
      </c>
      <c r="B1057" s="273" t="s">
        <v>662</v>
      </c>
      <c r="C1057" s="198"/>
      <c r="D1057" s="152" t="s">
        <v>818</v>
      </c>
      <c r="E1057" s="115" t="s">
        <v>179</v>
      </c>
      <c r="F1057" s="76">
        <v>137772</v>
      </c>
      <c r="G1057" s="75">
        <v>217324</v>
      </c>
      <c r="H1057" s="76">
        <v>181103.33333333334</v>
      </c>
      <c r="I1057" s="75">
        <v>223843.72</v>
      </c>
    </row>
    <row r="1058" spans="1:9" ht="18">
      <c r="A1058" s="197">
        <v>21020403</v>
      </c>
      <c r="B1058" s="273" t="s">
        <v>662</v>
      </c>
      <c r="C1058" s="198"/>
      <c r="D1058" s="152" t="s">
        <v>818</v>
      </c>
      <c r="E1058" s="115" t="s">
        <v>180</v>
      </c>
      <c r="F1058" s="76">
        <v>17184</v>
      </c>
      <c r="G1058" s="75">
        <v>30240</v>
      </c>
      <c r="H1058" s="76">
        <v>25200</v>
      </c>
      <c r="I1058" s="75">
        <v>31147.200000000001</v>
      </c>
    </row>
    <row r="1059" spans="1:9" ht="18">
      <c r="A1059" s="197">
        <v>21020404</v>
      </c>
      <c r="B1059" s="273" t="s">
        <v>662</v>
      </c>
      <c r="C1059" s="198"/>
      <c r="D1059" s="152" t="s">
        <v>818</v>
      </c>
      <c r="E1059" s="115" t="s">
        <v>181</v>
      </c>
      <c r="F1059" s="76">
        <v>34434</v>
      </c>
      <c r="G1059" s="75">
        <v>54816</v>
      </c>
      <c r="H1059" s="76">
        <v>45680</v>
      </c>
      <c r="I1059" s="75">
        <v>56460.480000000003</v>
      </c>
    </row>
    <row r="1060" spans="1:9" ht="18">
      <c r="A1060" s="197">
        <v>21020412</v>
      </c>
      <c r="B1060" s="273" t="s">
        <v>662</v>
      </c>
      <c r="C1060" s="198"/>
      <c r="D1060" s="152" t="s">
        <v>818</v>
      </c>
      <c r="E1060" s="115" t="s">
        <v>184</v>
      </c>
      <c r="F1060" s="76"/>
      <c r="G1060" s="75"/>
      <c r="H1060" s="76">
        <v>0</v>
      </c>
      <c r="I1060" s="75">
        <v>0</v>
      </c>
    </row>
    <row r="1061" spans="1:9" ht="18">
      <c r="A1061" s="197">
        <v>21020415</v>
      </c>
      <c r="B1061" s="273" t="s">
        <v>662</v>
      </c>
      <c r="C1061" s="198"/>
      <c r="D1061" s="152" t="s">
        <v>818</v>
      </c>
      <c r="E1061" s="115" t="s">
        <v>187</v>
      </c>
      <c r="F1061" s="76">
        <v>88434</v>
      </c>
      <c r="G1061" s="75">
        <v>150816</v>
      </c>
      <c r="H1061" s="76">
        <v>125680</v>
      </c>
      <c r="I1061" s="75">
        <v>155340.48000000001</v>
      </c>
    </row>
    <row r="1062" spans="1:9" ht="18">
      <c r="A1062" s="187">
        <v>21020500</v>
      </c>
      <c r="B1062" s="188"/>
      <c r="C1062" s="189"/>
      <c r="D1062" s="152" t="s">
        <v>818</v>
      </c>
      <c r="E1062" s="72" t="s">
        <v>195</v>
      </c>
      <c r="F1062" s="76"/>
      <c r="G1062" s="75"/>
      <c r="H1062" s="76">
        <v>0</v>
      </c>
      <c r="I1062" s="75">
        <v>0</v>
      </c>
    </row>
    <row r="1063" spans="1:9" ht="18">
      <c r="A1063" s="197">
        <v>21020501</v>
      </c>
      <c r="B1063" s="273" t="s">
        <v>662</v>
      </c>
      <c r="C1063" s="198"/>
      <c r="D1063" s="152" t="s">
        <v>818</v>
      </c>
      <c r="E1063" s="115" t="s">
        <v>178</v>
      </c>
      <c r="F1063" s="76"/>
      <c r="G1063" s="75">
        <v>329556</v>
      </c>
      <c r="H1063" s="76">
        <v>274630</v>
      </c>
      <c r="I1063" s="75">
        <v>339442.68</v>
      </c>
    </row>
    <row r="1064" spans="1:9" ht="18">
      <c r="A1064" s="294">
        <v>21020502</v>
      </c>
      <c r="B1064" s="273" t="s">
        <v>662</v>
      </c>
      <c r="C1064" s="204"/>
      <c r="D1064" s="152" t="s">
        <v>818</v>
      </c>
      <c r="E1064" s="115" t="s">
        <v>179</v>
      </c>
      <c r="F1064" s="76"/>
      <c r="G1064" s="75">
        <v>188304</v>
      </c>
      <c r="H1064" s="76">
        <v>156920</v>
      </c>
      <c r="I1064" s="75">
        <v>193953.12</v>
      </c>
    </row>
    <row r="1065" spans="1:9" ht="18">
      <c r="A1065" s="294">
        <v>21020503</v>
      </c>
      <c r="B1065" s="273" t="s">
        <v>662</v>
      </c>
      <c r="C1065" s="204"/>
      <c r="D1065" s="152" t="s">
        <v>818</v>
      </c>
      <c r="E1065" s="115" t="s">
        <v>180</v>
      </c>
      <c r="F1065" s="76"/>
      <c r="G1065" s="75">
        <v>32400</v>
      </c>
      <c r="H1065" s="76">
        <v>27000</v>
      </c>
      <c r="I1065" s="75">
        <v>33372</v>
      </c>
    </row>
    <row r="1066" spans="1:9" ht="18">
      <c r="A1066" s="294">
        <v>21020504</v>
      </c>
      <c r="B1066" s="273" t="s">
        <v>662</v>
      </c>
      <c r="C1066" s="204"/>
      <c r="D1066" s="152" t="s">
        <v>818</v>
      </c>
      <c r="E1066" s="115" t="s">
        <v>181</v>
      </c>
      <c r="F1066" s="76"/>
      <c r="G1066" s="75">
        <v>47040</v>
      </c>
      <c r="H1066" s="76">
        <v>39200</v>
      </c>
      <c r="I1066" s="75">
        <v>48451.199999999997</v>
      </c>
    </row>
    <row r="1067" spans="1:9" ht="18">
      <c r="A1067" s="294">
        <v>21020512</v>
      </c>
      <c r="B1067" s="273" t="s">
        <v>662</v>
      </c>
      <c r="C1067" s="204"/>
      <c r="D1067" s="152" t="s">
        <v>818</v>
      </c>
      <c r="E1067" s="115" t="s">
        <v>184</v>
      </c>
      <c r="F1067" s="76"/>
      <c r="G1067" s="75"/>
      <c r="H1067" s="76">
        <v>0</v>
      </c>
      <c r="I1067" s="75">
        <v>0</v>
      </c>
    </row>
    <row r="1068" spans="1:9" ht="18">
      <c r="A1068" s="294">
        <v>21020515</v>
      </c>
      <c r="B1068" s="273" t="s">
        <v>662</v>
      </c>
      <c r="C1068" s="204"/>
      <c r="D1068" s="152" t="s">
        <v>818</v>
      </c>
      <c r="E1068" s="115" t="s">
        <v>187</v>
      </c>
      <c r="F1068" s="76"/>
      <c r="G1068" s="75">
        <v>436524</v>
      </c>
      <c r="H1068" s="76">
        <v>363770</v>
      </c>
      <c r="I1068" s="75">
        <v>449619.72</v>
      </c>
    </row>
    <row r="1069" spans="1:9" ht="18">
      <c r="A1069" s="200">
        <v>21020600</v>
      </c>
      <c r="B1069" s="201"/>
      <c r="C1069" s="202"/>
      <c r="D1069" s="152" t="s">
        <v>818</v>
      </c>
      <c r="E1069" s="72" t="s">
        <v>196</v>
      </c>
      <c r="F1069" s="76"/>
      <c r="G1069" s="75"/>
    </row>
    <row r="1070" spans="1:9" ht="18">
      <c r="A1070" s="294">
        <v>21020605</v>
      </c>
      <c r="B1070" s="273" t="s">
        <v>662</v>
      </c>
      <c r="C1070" s="204"/>
      <c r="D1070" s="152" t="s">
        <v>818</v>
      </c>
      <c r="E1070" s="80" t="s">
        <v>199</v>
      </c>
      <c r="F1070" s="76"/>
      <c r="G1070" s="75"/>
    </row>
    <row r="1071" spans="1:9" ht="18">
      <c r="A1071" s="209">
        <v>22020000</v>
      </c>
      <c r="B1071" s="210"/>
      <c r="C1071" s="211"/>
      <c r="D1071" s="210"/>
      <c r="E1071" s="127" t="s">
        <v>204</v>
      </c>
      <c r="F1071" s="76"/>
      <c r="G1071" s="75"/>
    </row>
    <row r="1072" spans="1:9" ht="18">
      <c r="A1072" s="209">
        <v>22020100</v>
      </c>
      <c r="B1072" s="210"/>
      <c r="C1072" s="211"/>
      <c r="D1072" s="210"/>
      <c r="E1072" s="127" t="s">
        <v>205</v>
      </c>
      <c r="F1072" s="76"/>
      <c r="G1072" s="75"/>
    </row>
    <row r="1073" spans="1:9" ht="18.75">
      <c r="A1073" s="257">
        <v>22020101</v>
      </c>
      <c r="B1073" s="273" t="s">
        <v>662</v>
      </c>
      <c r="C1073" s="321"/>
      <c r="D1073" s="152" t="s">
        <v>818</v>
      </c>
      <c r="E1073" s="314" t="s">
        <v>206</v>
      </c>
      <c r="F1073" s="76"/>
      <c r="G1073" s="75">
        <v>200000</v>
      </c>
      <c r="H1073" s="76">
        <v>120000</v>
      </c>
      <c r="I1073" s="75">
        <v>200000</v>
      </c>
    </row>
    <row r="1074" spans="1:9" ht="18.75">
      <c r="A1074" s="257">
        <v>22020102</v>
      </c>
      <c r="B1074" s="273" t="s">
        <v>662</v>
      </c>
      <c r="C1074" s="321"/>
      <c r="D1074" s="152" t="s">
        <v>818</v>
      </c>
      <c r="E1074" s="314" t="s">
        <v>207</v>
      </c>
      <c r="F1074" s="76"/>
      <c r="G1074" s="75"/>
    </row>
    <row r="1075" spans="1:9" ht="18.75">
      <c r="A1075" s="257">
        <v>22020103</v>
      </c>
      <c r="B1075" s="273" t="s">
        <v>662</v>
      </c>
      <c r="C1075" s="321"/>
      <c r="D1075" s="152" t="s">
        <v>818</v>
      </c>
      <c r="E1075" s="314" t="s">
        <v>208</v>
      </c>
      <c r="F1075" s="76"/>
      <c r="G1075" s="75"/>
    </row>
    <row r="1076" spans="1:9" ht="18.75">
      <c r="A1076" s="257">
        <v>22020104</v>
      </c>
      <c r="B1076" s="273" t="s">
        <v>662</v>
      </c>
      <c r="C1076" s="321"/>
      <c r="D1076" s="152" t="s">
        <v>818</v>
      </c>
      <c r="E1076" s="314" t="s">
        <v>209</v>
      </c>
      <c r="F1076" s="76"/>
      <c r="G1076" s="75"/>
    </row>
    <row r="1077" spans="1:9" ht="18">
      <c r="A1077" s="209">
        <v>22020300</v>
      </c>
      <c r="B1077" s="273"/>
      <c r="C1077" s="211"/>
      <c r="D1077" s="152" t="s">
        <v>818</v>
      </c>
      <c r="E1077" s="127" t="s">
        <v>213</v>
      </c>
      <c r="F1077" s="76"/>
      <c r="G1077" s="75"/>
    </row>
    <row r="1078" spans="1:9" ht="18">
      <c r="A1078" s="154">
        <v>22020313</v>
      </c>
      <c r="B1078" s="273" t="s">
        <v>662</v>
      </c>
      <c r="C1078" s="155"/>
      <c r="D1078" s="152" t="s">
        <v>818</v>
      </c>
      <c r="E1078" s="207" t="s">
        <v>811</v>
      </c>
      <c r="F1078" s="76"/>
      <c r="G1078" s="75">
        <v>3000000</v>
      </c>
      <c r="H1078" s="76">
        <v>1450000</v>
      </c>
      <c r="I1078" s="75">
        <v>2000000</v>
      </c>
    </row>
    <row r="1079" spans="1:9" ht="36">
      <c r="A1079" s="209">
        <v>22021000</v>
      </c>
      <c r="B1079" s="210"/>
      <c r="C1079" s="211"/>
      <c r="D1079" s="152" t="s">
        <v>818</v>
      </c>
      <c r="E1079" s="127" t="s">
        <v>249</v>
      </c>
      <c r="F1079" s="76"/>
      <c r="G1079" s="75"/>
    </row>
    <row r="1080" spans="1:9" ht="36">
      <c r="A1080" s="154">
        <v>22021003</v>
      </c>
      <c r="B1080" s="273" t="s">
        <v>662</v>
      </c>
      <c r="C1080" s="155"/>
      <c r="D1080" s="152" t="s">
        <v>818</v>
      </c>
      <c r="E1080" s="115" t="s">
        <v>252</v>
      </c>
      <c r="F1080" s="76"/>
      <c r="G1080" s="75">
        <v>3000000</v>
      </c>
      <c r="H1080" s="76">
        <v>2300000</v>
      </c>
      <c r="I1080" s="75">
        <v>5000000</v>
      </c>
    </row>
    <row r="1081" spans="1:9" ht="18">
      <c r="A1081" s="209">
        <v>22030000</v>
      </c>
      <c r="B1081" s="210"/>
      <c r="C1081" s="211"/>
      <c r="D1081" s="152" t="s">
        <v>818</v>
      </c>
      <c r="E1081" s="127" t="s">
        <v>263</v>
      </c>
      <c r="F1081" s="76"/>
      <c r="G1081" s="75"/>
    </row>
    <row r="1082" spans="1:9" ht="36">
      <c r="A1082" s="209">
        <v>22040000</v>
      </c>
      <c r="B1082" s="210"/>
      <c r="C1082" s="211"/>
      <c r="D1082" s="152" t="s">
        <v>818</v>
      </c>
      <c r="E1082" s="127" t="s">
        <v>264</v>
      </c>
      <c r="F1082" s="76"/>
      <c r="G1082" s="75"/>
    </row>
    <row r="1083" spans="1:9" ht="36">
      <c r="A1083" s="209">
        <v>22040100</v>
      </c>
      <c r="B1083" s="210"/>
      <c r="C1083" s="211"/>
      <c r="D1083" s="152" t="s">
        <v>818</v>
      </c>
      <c r="E1083" s="127" t="s">
        <v>265</v>
      </c>
      <c r="F1083" s="76"/>
      <c r="G1083" s="75"/>
    </row>
    <row r="1084" spans="1:9" ht="18.75" thickBot="1">
      <c r="A1084" s="154">
        <v>22040109</v>
      </c>
      <c r="B1084" s="273" t="s">
        <v>662</v>
      </c>
      <c r="C1084" s="155"/>
      <c r="D1084" s="152" t="s">
        <v>818</v>
      </c>
      <c r="E1084" s="115" t="s">
        <v>266</v>
      </c>
      <c r="F1084" s="90"/>
      <c r="G1084" s="89">
        <v>3000000</v>
      </c>
      <c r="H1084" s="90">
        <v>2600000</v>
      </c>
      <c r="I1084" s="89">
        <v>4000000</v>
      </c>
    </row>
    <row r="1085" spans="1:9" ht="18">
      <c r="A1085" s="209"/>
      <c r="B1085" s="210"/>
      <c r="C1085" s="211"/>
      <c r="D1085" s="210"/>
      <c r="E1085" s="133" t="s">
        <v>164</v>
      </c>
      <c r="F1085" s="517">
        <f>SUM(F1039:F1070)</f>
        <v>1230331</v>
      </c>
      <c r="G1085" s="517">
        <f t="shared" ref="G1085:I1085" si="108">SUM(G1039:G1070)</f>
        <v>3908500</v>
      </c>
      <c r="H1085" s="517">
        <f t="shared" si="108"/>
        <v>3257083.3333333335</v>
      </c>
      <c r="I1085" s="517">
        <f t="shared" si="108"/>
        <v>6176127.2000000011</v>
      </c>
    </row>
    <row r="1086" spans="1:9" ht="18.75" thickBot="1">
      <c r="A1086" s="167"/>
      <c r="B1086" s="168"/>
      <c r="C1086" s="169"/>
      <c r="D1086" s="168"/>
      <c r="E1086" s="170" t="s">
        <v>204</v>
      </c>
      <c r="F1086" s="518">
        <f>SUM(F1073:F1084)</f>
        <v>0</v>
      </c>
      <c r="G1086" s="518">
        <f t="shared" ref="G1086:I1086" si="109">SUM(G1073:G1084)</f>
        <v>9200000</v>
      </c>
      <c r="H1086" s="518">
        <f t="shared" si="109"/>
        <v>6470000</v>
      </c>
      <c r="I1086" s="518">
        <f t="shared" si="109"/>
        <v>11200000</v>
      </c>
    </row>
    <row r="1087" spans="1:9" ht="27.95" customHeight="1" thickBot="1">
      <c r="A1087" s="159"/>
      <c r="B1087" s="244"/>
      <c r="C1087" s="245"/>
      <c r="D1087" s="244"/>
      <c r="E1087" s="162" t="s">
        <v>300</v>
      </c>
      <c r="F1087" s="519">
        <f>F1085+F1086</f>
        <v>1230331</v>
      </c>
      <c r="G1087" s="519">
        <f t="shared" ref="G1087:I1087" si="110">G1085+G1086</f>
        <v>13108500</v>
      </c>
      <c r="H1087" s="519">
        <f t="shared" si="110"/>
        <v>9727083.333333334</v>
      </c>
      <c r="I1087" s="519">
        <f t="shared" si="110"/>
        <v>17376127.200000003</v>
      </c>
    </row>
    <row r="1088" spans="1:9" ht="37.5">
      <c r="A1088" s="694" t="s">
        <v>819</v>
      </c>
      <c r="B1088" s="695"/>
      <c r="C1088" s="695"/>
      <c r="D1088" s="695"/>
      <c r="E1088" s="695"/>
      <c r="F1088" s="695"/>
      <c r="G1088" s="695"/>
      <c r="H1088" s="695"/>
      <c r="I1088" s="696"/>
    </row>
    <row r="1089" spans="1:9" ht="23.25">
      <c r="A1089" s="697" t="s">
        <v>492</v>
      </c>
      <c r="B1089" s="698"/>
      <c r="C1089" s="698"/>
      <c r="D1089" s="698"/>
      <c r="E1089" s="698"/>
      <c r="F1089" s="698"/>
      <c r="G1089" s="698"/>
      <c r="H1089" s="698"/>
      <c r="I1089" s="699"/>
    </row>
    <row r="1090" spans="1:9" ht="22.5">
      <c r="A1090" s="689" t="s">
        <v>1046</v>
      </c>
      <c r="B1090" s="690"/>
      <c r="C1090" s="690"/>
      <c r="D1090" s="690"/>
      <c r="E1090" s="690"/>
      <c r="F1090" s="690"/>
      <c r="G1090" s="690"/>
      <c r="H1090" s="690"/>
      <c r="I1090" s="700"/>
    </row>
    <row r="1091" spans="1:9" ht="18.75" customHeight="1" thickBot="1">
      <c r="A1091" s="728" t="s">
        <v>336</v>
      </c>
      <c r="B1091" s="728"/>
      <c r="C1091" s="728"/>
      <c r="D1091" s="728"/>
      <c r="E1091" s="728"/>
      <c r="F1091" s="728"/>
      <c r="G1091" s="728"/>
      <c r="H1091" s="728"/>
      <c r="I1091" s="728"/>
    </row>
    <row r="1092" spans="1:9" ht="18.75" thickBot="1">
      <c r="A1092" s="704" t="s">
        <v>442</v>
      </c>
      <c r="B1092" s="705"/>
      <c r="C1092" s="705"/>
      <c r="D1092" s="705"/>
      <c r="E1092" s="705"/>
      <c r="F1092" s="705"/>
      <c r="G1092" s="705"/>
      <c r="H1092" s="705"/>
      <c r="I1092" s="706"/>
    </row>
    <row r="1093" spans="1:9" s="171" customFormat="1" ht="45.75" customHeight="1" thickBot="1">
      <c r="A1093" s="143" t="s">
        <v>471</v>
      </c>
      <c r="B1093" s="68" t="s">
        <v>464</v>
      </c>
      <c r="C1093" s="144" t="s">
        <v>460</v>
      </c>
      <c r="D1093" s="68" t="s">
        <v>463</v>
      </c>
      <c r="E1093" s="145" t="s">
        <v>1</v>
      </c>
      <c r="F1093" s="68" t="s">
        <v>1003</v>
      </c>
      <c r="G1093" s="146" t="s">
        <v>1002</v>
      </c>
      <c r="H1093" s="147" t="s">
        <v>1001</v>
      </c>
      <c r="I1093" s="148" t="s">
        <v>1048</v>
      </c>
    </row>
    <row r="1094" spans="1:9" ht="27.95" customHeight="1">
      <c r="A1094" s="302">
        <v>52100100102</v>
      </c>
      <c r="B1094" s="295" t="s">
        <v>662</v>
      </c>
      <c r="C1094" s="322"/>
      <c r="D1094" s="130" t="s">
        <v>818</v>
      </c>
      <c r="E1094" s="153" t="s">
        <v>872</v>
      </c>
      <c r="F1094" s="497">
        <f>F1165</f>
        <v>0</v>
      </c>
      <c r="G1094" s="497">
        <f t="shared" ref="G1094:I1094" si="111">G1165</f>
        <v>0</v>
      </c>
      <c r="H1094" s="497">
        <f t="shared" si="111"/>
        <v>466136712.49999994</v>
      </c>
      <c r="I1094" s="497">
        <f t="shared" si="111"/>
        <v>697555895.73000002</v>
      </c>
    </row>
    <row r="1095" spans="1:9" ht="27.95" customHeight="1">
      <c r="A1095" s="209"/>
      <c r="B1095" s="126"/>
      <c r="C1095" s="211"/>
      <c r="D1095" s="126"/>
      <c r="E1095" s="115"/>
      <c r="F1095" s="498"/>
      <c r="G1095" s="496"/>
      <c r="H1095" s="498"/>
      <c r="I1095" s="496"/>
    </row>
    <row r="1096" spans="1:9" ht="27.95" customHeight="1">
      <c r="A1096" s="209"/>
      <c r="B1096" s="126"/>
      <c r="C1096" s="211"/>
      <c r="D1096" s="126"/>
      <c r="E1096" s="115"/>
      <c r="F1096" s="498"/>
      <c r="G1096" s="496"/>
      <c r="H1096" s="498"/>
      <c r="I1096" s="496"/>
    </row>
    <row r="1097" spans="1:9" ht="27.95" customHeight="1">
      <c r="A1097" s="209"/>
      <c r="B1097" s="126"/>
      <c r="C1097" s="211"/>
      <c r="D1097" s="126"/>
      <c r="E1097" s="115"/>
      <c r="F1097" s="498"/>
      <c r="G1097" s="496"/>
      <c r="H1097" s="498"/>
      <c r="I1097" s="496"/>
    </row>
    <row r="1098" spans="1:9" ht="27.95" customHeight="1">
      <c r="A1098" s="209"/>
      <c r="B1098" s="126"/>
      <c r="C1098" s="211"/>
      <c r="D1098" s="126"/>
      <c r="E1098" s="115"/>
      <c r="F1098" s="498"/>
      <c r="G1098" s="496"/>
      <c r="H1098" s="498"/>
      <c r="I1098" s="496"/>
    </row>
    <row r="1099" spans="1:9" ht="27.95" customHeight="1">
      <c r="A1099" s="209"/>
      <c r="B1099" s="126"/>
      <c r="C1099" s="211"/>
      <c r="D1099" s="126"/>
      <c r="E1099" s="115"/>
      <c r="F1099" s="498"/>
      <c r="G1099" s="496"/>
      <c r="H1099" s="498"/>
      <c r="I1099" s="496"/>
    </row>
    <row r="1100" spans="1:9" ht="27.95" customHeight="1">
      <c r="A1100" s="209"/>
      <c r="B1100" s="126"/>
      <c r="C1100" s="211"/>
      <c r="D1100" s="126"/>
      <c r="E1100" s="115"/>
      <c r="F1100" s="498"/>
      <c r="G1100" s="496"/>
      <c r="H1100" s="498"/>
      <c r="I1100" s="496"/>
    </row>
    <row r="1101" spans="1:9" ht="27.95" customHeight="1">
      <c r="A1101" s="209"/>
      <c r="B1101" s="126"/>
      <c r="C1101" s="211"/>
      <c r="D1101" s="126"/>
      <c r="E1101" s="115"/>
      <c r="F1101" s="498"/>
      <c r="G1101" s="496"/>
      <c r="H1101" s="498"/>
      <c r="I1101" s="496"/>
    </row>
    <row r="1102" spans="1:9" ht="27.95" customHeight="1">
      <c r="A1102" s="209"/>
      <c r="B1102" s="126"/>
      <c r="C1102" s="211"/>
      <c r="D1102" s="126"/>
      <c r="E1102" s="115"/>
      <c r="F1102" s="498"/>
      <c r="G1102" s="496"/>
      <c r="H1102" s="498"/>
      <c r="I1102" s="496"/>
    </row>
    <row r="1103" spans="1:9" ht="27.95" customHeight="1" thickBot="1">
      <c r="A1103" s="209"/>
      <c r="B1103" s="126"/>
      <c r="C1103" s="211"/>
      <c r="D1103" s="126"/>
      <c r="E1103" s="115"/>
      <c r="F1103" s="498"/>
      <c r="G1103" s="496"/>
      <c r="H1103" s="498"/>
      <c r="I1103" s="496"/>
    </row>
    <row r="1104" spans="1:9" ht="27.95" customHeight="1" thickBot="1">
      <c r="A1104" s="159"/>
      <c r="B1104" s="135"/>
      <c r="C1104" s="245"/>
      <c r="D1104" s="135"/>
      <c r="E1104" s="162" t="s">
        <v>300</v>
      </c>
      <c r="F1104" s="508">
        <f>F1094</f>
        <v>0</v>
      </c>
      <c r="G1104" s="508">
        <f t="shared" ref="G1104:I1104" si="112">G1094</f>
        <v>0</v>
      </c>
      <c r="H1104" s="508">
        <f t="shared" si="112"/>
        <v>466136712.49999994</v>
      </c>
      <c r="I1104" s="508">
        <f t="shared" si="112"/>
        <v>697555895.73000002</v>
      </c>
    </row>
    <row r="1105" spans="1:9" ht="27.95" customHeight="1" thickBot="1">
      <c r="A1105" s="707" t="s">
        <v>514</v>
      </c>
      <c r="B1105" s="708"/>
      <c r="C1105" s="708"/>
      <c r="D1105" s="708"/>
      <c r="E1105" s="708"/>
      <c r="F1105" s="708"/>
      <c r="G1105" s="708"/>
      <c r="H1105" s="709"/>
      <c r="I1105" s="710"/>
    </row>
    <row r="1106" spans="1:9" ht="18">
      <c r="A1106" s="163"/>
      <c r="B1106" s="123"/>
      <c r="C1106" s="165"/>
      <c r="D1106" s="123"/>
      <c r="E1106" s="132" t="s">
        <v>164</v>
      </c>
      <c r="F1106" s="508">
        <f>F1164</f>
        <v>0</v>
      </c>
      <c r="G1106" s="508">
        <f t="shared" ref="G1106:I1106" si="113">G1164</f>
        <v>0</v>
      </c>
      <c r="H1106" s="508">
        <f t="shared" si="113"/>
        <v>165350000</v>
      </c>
      <c r="I1106" s="508">
        <f t="shared" si="113"/>
        <v>212000000</v>
      </c>
    </row>
    <row r="1107" spans="1:9" ht="27.95" customHeight="1" thickBot="1">
      <c r="A1107" s="167"/>
      <c r="B1107" s="323"/>
      <c r="C1107" s="169"/>
      <c r="D1107" s="323"/>
      <c r="E1107" s="170" t="s">
        <v>204</v>
      </c>
      <c r="F1107" s="508">
        <f>F1163</f>
        <v>0</v>
      </c>
      <c r="G1107" s="508">
        <f t="shared" ref="G1107:I1107" si="114">G1163</f>
        <v>0</v>
      </c>
      <c r="H1107" s="508">
        <f t="shared" si="114"/>
        <v>300786712.49999994</v>
      </c>
      <c r="I1107" s="508">
        <f t="shared" si="114"/>
        <v>485555895.73000008</v>
      </c>
    </row>
    <row r="1108" spans="1:9" ht="27.95" customHeight="1" thickBot="1">
      <c r="A1108" s="159"/>
      <c r="B1108" s="135"/>
      <c r="C1108" s="245"/>
      <c r="D1108" s="135"/>
      <c r="E1108" s="162" t="s">
        <v>300</v>
      </c>
      <c r="F1108" s="508">
        <f>F1106+F1107</f>
        <v>0</v>
      </c>
      <c r="G1108" s="508">
        <f t="shared" ref="G1108:I1108" si="115">G1106+G1107</f>
        <v>0</v>
      </c>
      <c r="H1108" s="508">
        <f t="shared" si="115"/>
        <v>466136712.49999994</v>
      </c>
      <c r="I1108" s="508">
        <f t="shared" si="115"/>
        <v>697555895.73000002</v>
      </c>
    </row>
    <row r="1109" spans="1:9" ht="37.5">
      <c r="A1109" s="694" t="s">
        <v>819</v>
      </c>
      <c r="B1109" s="695"/>
      <c r="C1109" s="695"/>
      <c r="D1109" s="695"/>
      <c r="E1109" s="695"/>
      <c r="F1109" s="695"/>
      <c r="G1109" s="695"/>
      <c r="H1109" s="695"/>
      <c r="I1109" s="696"/>
    </row>
    <row r="1110" spans="1:9" ht="23.25">
      <c r="A1110" s="697" t="s">
        <v>492</v>
      </c>
      <c r="B1110" s="698"/>
      <c r="C1110" s="698"/>
      <c r="D1110" s="698"/>
      <c r="E1110" s="698"/>
      <c r="F1110" s="698"/>
      <c r="G1110" s="698"/>
      <c r="H1110" s="698"/>
      <c r="I1110" s="699"/>
    </row>
    <row r="1111" spans="1:9" ht="22.5">
      <c r="A1111" s="689" t="s">
        <v>1046</v>
      </c>
      <c r="B1111" s="690"/>
      <c r="C1111" s="690"/>
      <c r="D1111" s="690"/>
      <c r="E1111" s="690"/>
      <c r="F1111" s="690"/>
      <c r="G1111" s="690"/>
      <c r="H1111" s="690"/>
      <c r="I1111" s="700"/>
    </row>
    <row r="1112" spans="1:9" ht="18.75" customHeight="1" thickBot="1">
      <c r="A1112" s="728" t="s">
        <v>281</v>
      </c>
      <c r="B1112" s="728"/>
      <c r="C1112" s="728"/>
      <c r="D1112" s="728"/>
      <c r="E1112" s="728"/>
      <c r="F1112" s="728"/>
      <c r="G1112" s="728"/>
      <c r="H1112" s="728"/>
      <c r="I1112" s="728"/>
    </row>
    <row r="1113" spans="1:9" ht="18.75" thickBot="1">
      <c r="A1113" s="715" t="s">
        <v>404</v>
      </c>
      <c r="B1113" s="716"/>
      <c r="C1113" s="716"/>
      <c r="D1113" s="716"/>
      <c r="E1113" s="716"/>
      <c r="F1113" s="716"/>
      <c r="G1113" s="716"/>
      <c r="H1113" s="716"/>
      <c r="I1113" s="717"/>
    </row>
    <row r="1114" spans="1:9" s="171" customFormat="1" ht="36.75" thickBot="1">
      <c r="A1114" s="143" t="s">
        <v>471</v>
      </c>
      <c r="B1114" s="68" t="s">
        <v>464</v>
      </c>
      <c r="C1114" s="144" t="s">
        <v>460</v>
      </c>
      <c r="D1114" s="68" t="s">
        <v>463</v>
      </c>
      <c r="E1114" s="145" t="s">
        <v>1</v>
      </c>
      <c r="F1114" s="68" t="s">
        <v>1003</v>
      </c>
      <c r="G1114" s="146" t="s">
        <v>1002</v>
      </c>
      <c r="H1114" s="147" t="s">
        <v>1001</v>
      </c>
      <c r="I1114" s="148" t="s">
        <v>1048</v>
      </c>
    </row>
    <row r="1115" spans="1:9" ht="27.95" customHeight="1">
      <c r="A1115" s="221">
        <v>20000000</v>
      </c>
      <c r="B1115" s="222"/>
      <c r="C1115" s="223"/>
      <c r="D1115" s="152" t="s">
        <v>818</v>
      </c>
      <c r="E1115" s="95" t="s">
        <v>163</v>
      </c>
      <c r="F1115" s="224"/>
      <c r="G1115" s="225"/>
    </row>
    <row r="1116" spans="1:9" ht="18">
      <c r="A1116" s="187">
        <v>21000000</v>
      </c>
      <c r="B1116" s="188"/>
      <c r="C1116" s="189"/>
      <c r="D1116" s="152" t="s">
        <v>818</v>
      </c>
      <c r="E1116" s="72" t="s">
        <v>164</v>
      </c>
      <c r="F1116" s="190"/>
      <c r="G1116" s="191"/>
      <c r="H1116" s="498"/>
      <c r="I1116" s="496"/>
    </row>
    <row r="1117" spans="1:9" ht="18">
      <c r="A1117" s="187">
        <v>21010300</v>
      </c>
      <c r="B1117" s="188"/>
      <c r="C1117" s="189"/>
      <c r="D1117" s="152" t="s">
        <v>818</v>
      </c>
      <c r="E1117" s="72" t="s">
        <v>172</v>
      </c>
      <c r="F1117" s="190"/>
      <c r="G1117" s="191"/>
      <c r="H1117" s="498"/>
      <c r="I1117" s="496"/>
    </row>
    <row r="1118" spans="1:9" ht="18">
      <c r="A1118" s="197">
        <v>21010302</v>
      </c>
      <c r="B1118" s="273" t="s">
        <v>662</v>
      </c>
      <c r="C1118" s="198"/>
      <c r="D1118" s="152" t="s">
        <v>818</v>
      </c>
      <c r="E1118" s="115" t="s">
        <v>173</v>
      </c>
      <c r="F1118" s="498" t="s">
        <v>881</v>
      </c>
      <c r="G1118" s="495" t="s">
        <v>894</v>
      </c>
      <c r="H1118" s="498">
        <v>14154854.166666666</v>
      </c>
      <c r="I1118" s="495">
        <v>17495399.75</v>
      </c>
    </row>
    <row r="1119" spans="1:9" ht="18">
      <c r="A1119" s="197">
        <v>21010303</v>
      </c>
      <c r="B1119" s="273" t="s">
        <v>662</v>
      </c>
      <c r="C1119" s="198"/>
      <c r="D1119" s="152" t="s">
        <v>818</v>
      </c>
      <c r="E1119" s="115" t="s">
        <v>174</v>
      </c>
      <c r="F1119" s="498" t="s">
        <v>882</v>
      </c>
      <c r="G1119" s="495" t="s">
        <v>895</v>
      </c>
      <c r="H1119" s="498">
        <v>203404297.5</v>
      </c>
      <c r="I1119" s="495">
        <v>251407711.71000001</v>
      </c>
    </row>
    <row r="1120" spans="1:9" ht="18">
      <c r="A1120" s="197">
        <v>21010304</v>
      </c>
      <c r="B1120" s="273" t="s">
        <v>662</v>
      </c>
      <c r="C1120" s="198"/>
      <c r="D1120" s="152" t="s">
        <v>818</v>
      </c>
      <c r="E1120" s="115" t="s">
        <v>175</v>
      </c>
      <c r="F1120" s="498" t="s">
        <v>883</v>
      </c>
      <c r="G1120" s="495" t="s">
        <v>896</v>
      </c>
      <c r="H1120" s="498">
        <v>23980165.833333332</v>
      </c>
      <c r="I1120" s="495">
        <v>29639484.969999999</v>
      </c>
    </row>
    <row r="1121" spans="1:9" ht="18">
      <c r="A1121" s="197">
        <v>21010304</v>
      </c>
      <c r="B1121" s="273" t="s">
        <v>662</v>
      </c>
      <c r="C1121" s="198"/>
      <c r="D1121" s="152" t="s">
        <v>818</v>
      </c>
      <c r="E1121" s="115" t="s">
        <v>693</v>
      </c>
      <c r="F1121" s="498"/>
      <c r="G1121" s="496"/>
      <c r="H1121" s="498"/>
      <c r="I1121" s="496">
        <v>113783519.08</v>
      </c>
    </row>
    <row r="1122" spans="1:9" ht="36">
      <c r="A1122" s="187">
        <v>21020300</v>
      </c>
      <c r="B1122" s="188"/>
      <c r="C1122" s="189"/>
      <c r="D1122" s="152" t="s">
        <v>818</v>
      </c>
      <c r="E1122" s="72" t="s">
        <v>193</v>
      </c>
      <c r="F1122" s="498"/>
      <c r="G1122" s="496"/>
      <c r="H1122" s="498">
        <v>0</v>
      </c>
      <c r="I1122" s="496">
        <v>0</v>
      </c>
    </row>
    <row r="1123" spans="1:9" ht="18">
      <c r="A1123" s="197">
        <v>21020312</v>
      </c>
      <c r="B1123" s="273" t="s">
        <v>662</v>
      </c>
      <c r="C1123" s="198"/>
      <c r="D1123" s="152" t="s">
        <v>818</v>
      </c>
      <c r="E1123" s="115" t="s">
        <v>184</v>
      </c>
      <c r="F1123" s="498"/>
      <c r="G1123" s="495" t="s">
        <v>904</v>
      </c>
      <c r="H1123" s="498">
        <v>83333.333333333328</v>
      </c>
      <c r="I1123" s="495">
        <v>103000</v>
      </c>
    </row>
    <row r="1124" spans="1:9" ht="18">
      <c r="A1124" s="197">
        <v>21020320</v>
      </c>
      <c r="B1124" s="273" t="s">
        <v>662</v>
      </c>
      <c r="C1124" s="198"/>
      <c r="D1124" s="152" t="s">
        <v>818</v>
      </c>
      <c r="E1124" s="115" t="s">
        <v>189</v>
      </c>
      <c r="F1124" s="497" t="s">
        <v>884</v>
      </c>
      <c r="G1124" s="495" t="s">
        <v>897</v>
      </c>
      <c r="H1124" s="497">
        <v>1003240</v>
      </c>
      <c r="I1124" s="495">
        <v>1240004.6399999999</v>
      </c>
    </row>
    <row r="1125" spans="1:9" ht="18">
      <c r="A1125" s="197">
        <v>21020327</v>
      </c>
      <c r="B1125" s="273" t="s">
        <v>662</v>
      </c>
      <c r="C1125" s="198"/>
      <c r="D1125" s="152" t="s">
        <v>818</v>
      </c>
      <c r="E1125" s="115" t="s">
        <v>190</v>
      </c>
      <c r="F1125" s="497" t="s">
        <v>886</v>
      </c>
      <c r="G1125" s="495" t="s">
        <v>898</v>
      </c>
      <c r="H1125" s="497">
        <v>235000</v>
      </c>
      <c r="I1125" s="495">
        <v>290460</v>
      </c>
    </row>
    <row r="1126" spans="1:9" ht="18">
      <c r="A1126" s="282">
        <v>21020116</v>
      </c>
      <c r="B1126" s="273" t="s">
        <v>662</v>
      </c>
      <c r="C1126" s="198"/>
      <c r="D1126" s="152" t="s">
        <v>818</v>
      </c>
      <c r="E1126" s="258" t="s">
        <v>708</v>
      </c>
      <c r="F1126" s="497" t="s">
        <v>885</v>
      </c>
      <c r="G1126" s="495" t="s">
        <v>899</v>
      </c>
      <c r="H1126" s="497">
        <v>1232070</v>
      </c>
      <c r="I1126" s="495">
        <v>1522838.52</v>
      </c>
    </row>
    <row r="1127" spans="1:9" ht="18">
      <c r="A1127" s="282">
        <v>21020126</v>
      </c>
      <c r="B1127" s="273" t="s">
        <v>662</v>
      </c>
      <c r="C1127" s="198"/>
      <c r="D1127" s="152" t="s">
        <v>818</v>
      </c>
      <c r="E1127" s="258" t="s">
        <v>709</v>
      </c>
      <c r="F1127" s="498"/>
      <c r="G1127" s="496"/>
      <c r="H1127" s="498">
        <v>0</v>
      </c>
      <c r="I1127" s="496">
        <v>0</v>
      </c>
    </row>
    <row r="1128" spans="1:9" ht="18">
      <c r="A1128" s="197">
        <v>21020328</v>
      </c>
      <c r="B1128" s="273" t="s">
        <v>662</v>
      </c>
      <c r="C1128" s="198"/>
      <c r="D1128" s="152" t="s">
        <v>818</v>
      </c>
      <c r="E1128" s="115" t="s">
        <v>710</v>
      </c>
      <c r="F1128" s="497" t="s">
        <v>884</v>
      </c>
      <c r="G1128" s="496" t="s">
        <v>897</v>
      </c>
      <c r="H1128" s="497">
        <v>1003240</v>
      </c>
      <c r="I1128" s="496">
        <v>1240004.6399999999</v>
      </c>
    </row>
    <row r="1129" spans="1:9" ht="18">
      <c r="A1129" s="187">
        <v>21020400</v>
      </c>
      <c r="B1129" s="188"/>
      <c r="C1129" s="189"/>
      <c r="D1129" s="152" t="s">
        <v>818</v>
      </c>
      <c r="E1129" s="72" t="s">
        <v>194</v>
      </c>
      <c r="F1129" s="498"/>
      <c r="G1129" s="496"/>
      <c r="H1129" s="498">
        <v>0</v>
      </c>
      <c r="I1129" s="496">
        <v>0</v>
      </c>
    </row>
    <row r="1130" spans="1:9" ht="18">
      <c r="A1130" s="197">
        <v>21020412</v>
      </c>
      <c r="B1130" s="273" t="s">
        <v>662</v>
      </c>
      <c r="C1130" s="198"/>
      <c r="D1130" s="152" t="s">
        <v>818</v>
      </c>
      <c r="E1130" s="115" t="s">
        <v>184</v>
      </c>
      <c r="F1130" s="498"/>
      <c r="G1130" s="495" t="s">
        <v>905</v>
      </c>
      <c r="H1130" s="498">
        <v>3066666.6666666665</v>
      </c>
      <c r="I1130" s="495">
        <v>3790400</v>
      </c>
    </row>
    <row r="1131" spans="1:9" ht="18">
      <c r="A1131" s="197">
        <v>21020420</v>
      </c>
      <c r="B1131" s="273" t="s">
        <v>662</v>
      </c>
      <c r="C1131" s="198"/>
      <c r="D1131" s="152" t="s">
        <v>818</v>
      </c>
      <c r="E1131" s="115" t="s">
        <v>189</v>
      </c>
      <c r="F1131" s="497" t="s">
        <v>887</v>
      </c>
      <c r="G1131" s="495" t="s">
        <v>900</v>
      </c>
      <c r="H1131" s="497">
        <v>19226926.666666668</v>
      </c>
      <c r="I1131" s="495">
        <v>23764481.359999999</v>
      </c>
    </row>
    <row r="1132" spans="1:9" ht="18">
      <c r="A1132" s="197">
        <v>21020427</v>
      </c>
      <c r="B1132" s="273" t="s">
        <v>662</v>
      </c>
      <c r="C1132" s="198"/>
      <c r="D1132" s="152" t="s">
        <v>818</v>
      </c>
      <c r="E1132" s="115" t="s">
        <v>190</v>
      </c>
      <c r="F1132" s="497" t="s">
        <v>888</v>
      </c>
      <c r="G1132" s="495" t="s">
        <v>901</v>
      </c>
      <c r="H1132" s="497">
        <v>7520000</v>
      </c>
      <c r="I1132" s="495">
        <v>9294720</v>
      </c>
    </row>
    <row r="1133" spans="1:9" ht="18">
      <c r="A1133" s="197">
        <v>21020428</v>
      </c>
      <c r="B1133" s="273" t="s">
        <v>662</v>
      </c>
      <c r="C1133" s="198"/>
      <c r="D1133" s="152" t="s">
        <v>818</v>
      </c>
      <c r="E1133" s="115" t="s">
        <v>191</v>
      </c>
      <c r="F1133" s="497" t="s">
        <v>889</v>
      </c>
      <c r="G1133" s="495" t="s">
        <v>902</v>
      </c>
      <c r="H1133" s="497">
        <v>17919015</v>
      </c>
      <c r="I1133" s="495">
        <v>22147902.539999999</v>
      </c>
    </row>
    <row r="1134" spans="1:9" ht="18">
      <c r="A1134" s="187">
        <v>21020500</v>
      </c>
      <c r="B1134" s="188"/>
      <c r="C1134" s="189"/>
      <c r="D1134" s="152" t="s">
        <v>818</v>
      </c>
      <c r="E1134" s="72" t="s">
        <v>195</v>
      </c>
      <c r="F1134" s="498"/>
      <c r="G1134" s="496"/>
      <c r="H1134" s="498">
        <v>0</v>
      </c>
      <c r="I1134" s="496">
        <v>0</v>
      </c>
    </row>
    <row r="1135" spans="1:9" ht="18">
      <c r="A1135" s="294">
        <v>21020512</v>
      </c>
      <c r="B1135" s="273" t="s">
        <v>662</v>
      </c>
      <c r="C1135" s="204"/>
      <c r="D1135" s="152" t="s">
        <v>818</v>
      </c>
      <c r="E1135" s="115" t="s">
        <v>184</v>
      </c>
      <c r="F1135" s="498"/>
      <c r="G1135" s="495" t="s">
        <v>903</v>
      </c>
      <c r="H1135" s="498">
        <v>1000000</v>
      </c>
      <c r="I1135" s="495">
        <v>1236000</v>
      </c>
    </row>
    <row r="1136" spans="1:9" ht="18">
      <c r="A1136" s="294">
        <v>21020520</v>
      </c>
      <c r="B1136" s="273" t="s">
        <v>662</v>
      </c>
      <c r="C1136" s="204"/>
      <c r="D1136" s="152" t="s">
        <v>818</v>
      </c>
      <c r="E1136" s="115" t="s">
        <v>189</v>
      </c>
      <c r="F1136" s="498" t="s">
        <v>890</v>
      </c>
      <c r="G1136" s="495" t="s">
        <v>906</v>
      </c>
      <c r="H1136" s="498">
        <v>2706430</v>
      </c>
      <c r="I1136" s="495">
        <v>3345147.48</v>
      </c>
    </row>
    <row r="1137" spans="1:9" ht="18">
      <c r="A1137" s="294">
        <v>21020527</v>
      </c>
      <c r="B1137" s="273" t="s">
        <v>662</v>
      </c>
      <c r="C1137" s="204"/>
      <c r="D1137" s="152" t="s">
        <v>818</v>
      </c>
      <c r="E1137" s="115" t="s">
        <v>190</v>
      </c>
      <c r="F1137" s="497" t="s">
        <v>891</v>
      </c>
      <c r="G1137" s="495" t="s">
        <v>907</v>
      </c>
      <c r="H1137" s="497">
        <v>2403333.3333333335</v>
      </c>
      <c r="I1137" s="495">
        <v>2970520</v>
      </c>
    </row>
    <row r="1138" spans="1:9" ht="18">
      <c r="A1138" s="294">
        <v>21020528</v>
      </c>
      <c r="B1138" s="273" t="s">
        <v>662</v>
      </c>
      <c r="C1138" s="204"/>
      <c r="D1138" s="152" t="s">
        <v>818</v>
      </c>
      <c r="E1138" s="115" t="s">
        <v>191</v>
      </c>
      <c r="F1138" s="497" t="s">
        <v>892</v>
      </c>
      <c r="G1138" s="495" t="s">
        <v>908</v>
      </c>
      <c r="H1138" s="497">
        <v>1848140</v>
      </c>
      <c r="I1138" s="495">
        <v>2284301.04</v>
      </c>
    </row>
    <row r="1139" spans="1:9" s="134" customFormat="1" ht="17.25" customHeight="1">
      <c r="A1139" s="200">
        <v>21020600</v>
      </c>
      <c r="B1139" s="201"/>
      <c r="C1139" s="202"/>
      <c r="D1139" s="152" t="s">
        <v>818</v>
      </c>
      <c r="E1139" s="133" t="s">
        <v>539</v>
      </c>
      <c r="F1139" s="499"/>
      <c r="G1139" s="500"/>
      <c r="H1139" s="499"/>
      <c r="I1139" s="500"/>
    </row>
    <row r="1140" spans="1:9" ht="18">
      <c r="A1140" s="294">
        <v>21020605</v>
      </c>
      <c r="B1140" s="273" t="s">
        <v>662</v>
      </c>
      <c r="C1140" s="204"/>
      <c r="D1140" s="152" t="s">
        <v>818</v>
      </c>
      <c r="E1140" s="115" t="s">
        <v>540</v>
      </c>
      <c r="F1140" s="498" t="s">
        <v>893</v>
      </c>
      <c r="G1140" s="495"/>
      <c r="H1140" s="498"/>
      <c r="I1140" s="495"/>
    </row>
    <row r="1141" spans="1:9" ht="18">
      <c r="A1141" s="209">
        <v>22020000</v>
      </c>
      <c r="B1141" s="210"/>
      <c r="C1141" s="211"/>
      <c r="D1141" s="152" t="s">
        <v>818</v>
      </c>
      <c r="E1141" s="127" t="s">
        <v>204</v>
      </c>
      <c r="F1141" s="498"/>
      <c r="G1141" s="496"/>
      <c r="H1141" s="498"/>
      <c r="I1141" s="496"/>
    </row>
    <row r="1142" spans="1:9" ht="16.5" customHeight="1">
      <c r="A1142" s="209">
        <v>22020100</v>
      </c>
      <c r="B1142" s="210"/>
      <c r="C1142" s="211"/>
      <c r="D1142" s="152" t="s">
        <v>818</v>
      </c>
      <c r="E1142" s="127" t="s">
        <v>205</v>
      </c>
      <c r="F1142" s="498"/>
      <c r="G1142" s="496"/>
      <c r="H1142" s="498"/>
      <c r="I1142" s="496"/>
    </row>
    <row r="1143" spans="1:9" ht="18.75">
      <c r="A1143" s="257">
        <v>22020101</v>
      </c>
      <c r="B1143" s="273" t="s">
        <v>662</v>
      </c>
      <c r="C1143" s="321"/>
      <c r="D1143" s="152" t="s">
        <v>818</v>
      </c>
      <c r="E1143" s="314" t="s">
        <v>206</v>
      </c>
      <c r="F1143" s="498"/>
      <c r="G1143" s="496"/>
      <c r="H1143" s="498"/>
      <c r="I1143" s="496"/>
    </row>
    <row r="1144" spans="1:9" ht="18.75">
      <c r="A1144" s="257">
        <v>22020102</v>
      </c>
      <c r="B1144" s="273" t="s">
        <v>662</v>
      </c>
      <c r="C1144" s="321"/>
      <c r="D1144" s="152" t="s">
        <v>818</v>
      </c>
      <c r="E1144" s="314" t="s">
        <v>207</v>
      </c>
      <c r="F1144" s="498"/>
      <c r="G1144" s="496"/>
      <c r="H1144" s="498"/>
      <c r="I1144" s="496"/>
    </row>
    <row r="1145" spans="1:9" ht="18.75">
      <c r="A1145" s="257">
        <v>22020103</v>
      </c>
      <c r="B1145" s="273" t="s">
        <v>662</v>
      </c>
      <c r="C1145" s="321"/>
      <c r="D1145" s="152" t="s">
        <v>818</v>
      </c>
      <c r="E1145" s="314" t="s">
        <v>208</v>
      </c>
      <c r="F1145" s="498"/>
      <c r="G1145" s="496"/>
      <c r="H1145" s="498"/>
      <c r="I1145" s="496"/>
    </row>
    <row r="1146" spans="1:9" ht="18.75">
      <c r="A1146" s="257">
        <v>22020104</v>
      </c>
      <c r="B1146" s="273" t="s">
        <v>662</v>
      </c>
      <c r="C1146" s="321"/>
      <c r="D1146" s="152" t="s">
        <v>818</v>
      </c>
      <c r="E1146" s="314" t="s">
        <v>209</v>
      </c>
      <c r="F1146" s="498"/>
      <c r="G1146" s="496"/>
      <c r="H1146" s="498"/>
      <c r="I1146" s="496"/>
    </row>
    <row r="1147" spans="1:9" ht="18">
      <c r="A1147" s="209">
        <v>22020300</v>
      </c>
      <c r="B1147" s="210"/>
      <c r="C1147" s="211"/>
      <c r="D1147" s="152" t="s">
        <v>818</v>
      </c>
      <c r="E1147" s="127" t="s">
        <v>213</v>
      </c>
      <c r="F1147" s="498"/>
      <c r="G1147" s="496"/>
      <c r="H1147" s="498"/>
      <c r="I1147" s="496"/>
    </row>
    <row r="1148" spans="1:9" ht="19.5" customHeight="1">
      <c r="A1148" s="154">
        <v>22020307</v>
      </c>
      <c r="B1148" s="273" t="s">
        <v>662</v>
      </c>
      <c r="C1148" s="155"/>
      <c r="D1148" s="152" t="s">
        <v>818</v>
      </c>
      <c r="E1148" s="207" t="s">
        <v>218</v>
      </c>
      <c r="F1148" s="497" t="s">
        <v>880</v>
      </c>
      <c r="G1148" s="495" t="s">
        <v>910</v>
      </c>
      <c r="H1148" s="497">
        <v>52100000</v>
      </c>
      <c r="I1148" s="495">
        <v>65000000</v>
      </c>
    </row>
    <row r="1149" spans="1:9" ht="18">
      <c r="A1149" s="154">
        <v>22020313</v>
      </c>
      <c r="B1149" s="273" t="s">
        <v>662</v>
      </c>
      <c r="C1149" s="155"/>
      <c r="D1149" s="152" t="s">
        <v>818</v>
      </c>
      <c r="E1149" s="207" t="s">
        <v>680</v>
      </c>
      <c r="F1149" s="498"/>
      <c r="G1149" s="495" t="s">
        <v>911</v>
      </c>
      <c r="H1149" s="498">
        <v>14500000</v>
      </c>
      <c r="I1149" s="495">
        <v>10000000</v>
      </c>
    </row>
    <row r="1150" spans="1:9" ht="18">
      <c r="A1150" s="154"/>
      <c r="B1150" s="273" t="s">
        <v>662</v>
      </c>
      <c r="C1150" s="155"/>
      <c r="D1150" s="152" t="s">
        <v>818</v>
      </c>
      <c r="E1150" s="207" t="s">
        <v>340</v>
      </c>
      <c r="F1150" s="498"/>
      <c r="G1150" s="496"/>
      <c r="H1150" s="498"/>
      <c r="I1150" s="496"/>
    </row>
    <row r="1151" spans="1:9" ht="18">
      <c r="A1151" s="154"/>
      <c r="B1151" s="273" t="s">
        <v>662</v>
      </c>
      <c r="C1151" s="155"/>
      <c r="D1151" s="152" t="s">
        <v>818</v>
      </c>
      <c r="E1151" s="207" t="s">
        <v>541</v>
      </c>
      <c r="F1151" s="498"/>
      <c r="G1151" s="496"/>
      <c r="H1151" s="498"/>
      <c r="I1151" s="496"/>
    </row>
    <row r="1152" spans="1:9" ht="20.25" customHeight="1">
      <c r="A1152" s="209">
        <v>22020700</v>
      </c>
      <c r="B1152" s="210"/>
      <c r="C1152" s="211"/>
      <c r="D1152" s="152" t="s">
        <v>818</v>
      </c>
      <c r="E1152" s="127" t="s">
        <v>236</v>
      </c>
      <c r="F1152" s="498"/>
      <c r="G1152" s="496"/>
      <c r="H1152" s="498"/>
      <c r="I1152" s="496"/>
    </row>
    <row r="1153" spans="1:9" ht="18">
      <c r="A1153" s="154">
        <v>22020708</v>
      </c>
      <c r="B1153" s="273" t="s">
        <v>662</v>
      </c>
      <c r="C1153" s="155"/>
      <c r="D1153" s="152" t="s">
        <v>818</v>
      </c>
      <c r="E1153" s="115" t="s">
        <v>240</v>
      </c>
      <c r="F1153" s="498"/>
      <c r="G1153" s="495" t="s">
        <v>909</v>
      </c>
      <c r="H1153" s="498">
        <v>1600000</v>
      </c>
      <c r="I1153" s="495">
        <v>5000000</v>
      </c>
    </row>
    <row r="1154" spans="1:9" ht="18">
      <c r="A1154" s="154">
        <v>22020711</v>
      </c>
      <c r="B1154" s="273" t="s">
        <v>662</v>
      </c>
      <c r="C1154" s="155"/>
      <c r="D1154" s="152" t="s">
        <v>818</v>
      </c>
      <c r="E1154" s="115" t="s">
        <v>241</v>
      </c>
      <c r="F1154" s="498"/>
      <c r="G1154" s="495" t="s">
        <v>911</v>
      </c>
      <c r="H1154" s="498">
        <v>500000</v>
      </c>
      <c r="I1154" s="495">
        <v>5000000</v>
      </c>
    </row>
    <row r="1155" spans="1:9" ht="18">
      <c r="A1155" s="209">
        <v>22020800</v>
      </c>
      <c r="B1155" s="210"/>
      <c r="C1155" s="211"/>
      <c r="D1155" s="152" t="s">
        <v>818</v>
      </c>
      <c r="E1155" s="133" t="s">
        <v>431</v>
      </c>
      <c r="F1155" s="498"/>
      <c r="G1155" s="496"/>
      <c r="H1155" s="498"/>
      <c r="I1155" s="496"/>
    </row>
    <row r="1156" spans="1:9" ht="18">
      <c r="A1156" s="154">
        <v>22020801</v>
      </c>
      <c r="B1156" s="273" t="s">
        <v>662</v>
      </c>
      <c r="C1156" s="155"/>
      <c r="D1156" s="152" t="s">
        <v>818</v>
      </c>
      <c r="E1156" s="115" t="s">
        <v>243</v>
      </c>
      <c r="F1156" s="498"/>
      <c r="G1156" s="495" t="s">
        <v>912</v>
      </c>
      <c r="H1156" s="498">
        <v>4750000</v>
      </c>
      <c r="I1156" s="495">
        <v>7000000</v>
      </c>
    </row>
    <row r="1157" spans="1:9" ht="18">
      <c r="A1157" s="154">
        <v>22020803</v>
      </c>
      <c r="B1157" s="273" t="s">
        <v>662</v>
      </c>
      <c r="C1157" s="155"/>
      <c r="D1157" s="152" t="s">
        <v>818</v>
      </c>
      <c r="E1157" s="115" t="s">
        <v>432</v>
      </c>
      <c r="F1157" s="498"/>
      <c r="G1157" s="495" t="s">
        <v>912</v>
      </c>
      <c r="H1157" s="498"/>
      <c r="I1157" s="495">
        <v>5000000</v>
      </c>
    </row>
    <row r="1158" spans="1:9" ht="36">
      <c r="A1158" s="209">
        <v>22021000</v>
      </c>
      <c r="B1158" s="210"/>
      <c r="C1158" s="211"/>
      <c r="D1158" s="152" t="s">
        <v>818</v>
      </c>
      <c r="E1158" s="127" t="s">
        <v>249</v>
      </c>
      <c r="F1158" s="498"/>
      <c r="G1158" s="496"/>
      <c r="H1158" s="498"/>
      <c r="I1158" s="496"/>
    </row>
    <row r="1159" spans="1:9" ht="36">
      <c r="A1159" s="154">
        <v>22021017</v>
      </c>
      <c r="B1159" s="273" t="s">
        <v>662</v>
      </c>
      <c r="C1159" s="155"/>
      <c r="D1159" s="152" t="s">
        <v>818</v>
      </c>
      <c r="E1159" s="115" t="s">
        <v>681</v>
      </c>
      <c r="F1159" s="498"/>
      <c r="G1159" s="495" t="s">
        <v>879</v>
      </c>
      <c r="H1159" s="498">
        <v>43750000</v>
      </c>
      <c r="I1159" s="495">
        <v>55000000</v>
      </c>
    </row>
    <row r="1160" spans="1:9" ht="18">
      <c r="A1160" s="257">
        <v>22021004</v>
      </c>
      <c r="B1160" s="273" t="s">
        <v>662</v>
      </c>
      <c r="C1160" s="155"/>
      <c r="D1160" s="152" t="s">
        <v>818</v>
      </c>
      <c r="E1160" s="258" t="s">
        <v>254</v>
      </c>
      <c r="F1160" s="498"/>
      <c r="G1160" s="496"/>
      <c r="H1160" s="498"/>
      <c r="I1160" s="496"/>
    </row>
    <row r="1161" spans="1:9" ht="36">
      <c r="A1161" s="209">
        <v>22040100</v>
      </c>
      <c r="B1161" s="210"/>
      <c r="C1161" s="211"/>
      <c r="D1161" s="152" t="s">
        <v>818</v>
      </c>
      <c r="E1161" s="127" t="s">
        <v>265</v>
      </c>
      <c r="F1161" s="498"/>
      <c r="G1161" s="496"/>
      <c r="H1161" s="498"/>
      <c r="I1161" s="496"/>
    </row>
    <row r="1162" spans="1:9" s="171" customFormat="1" ht="36">
      <c r="A1162" s="154">
        <v>22040109</v>
      </c>
      <c r="B1162" s="295" t="s">
        <v>662</v>
      </c>
      <c r="C1162" s="155"/>
      <c r="D1162" s="152" t="s">
        <v>818</v>
      </c>
      <c r="E1162" s="115" t="s">
        <v>682</v>
      </c>
      <c r="F1162" s="501"/>
      <c r="G1162" s="631" t="s">
        <v>879</v>
      </c>
      <c r="H1162" s="632">
        <v>48150000</v>
      </c>
      <c r="I1162" s="633">
        <v>60000000</v>
      </c>
    </row>
    <row r="1163" spans="1:9" ht="18">
      <c r="A1163" s="209"/>
      <c r="B1163" s="210"/>
      <c r="C1163" s="211"/>
      <c r="D1163" s="210"/>
      <c r="E1163" s="133" t="s">
        <v>164</v>
      </c>
      <c r="F1163" s="505">
        <f>SUM(F1118:F1140)</f>
        <v>0</v>
      </c>
      <c r="G1163" s="505">
        <f t="shared" ref="G1163:I1163" si="116">SUM(G1118:G1140)</f>
        <v>0</v>
      </c>
      <c r="H1163" s="505">
        <f t="shared" si="116"/>
        <v>300786712.49999994</v>
      </c>
      <c r="I1163" s="505">
        <f t="shared" si="116"/>
        <v>485555895.73000008</v>
      </c>
    </row>
    <row r="1164" spans="1:9" ht="18.75" thickBot="1">
      <c r="A1164" s="167"/>
      <c r="B1164" s="168"/>
      <c r="C1164" s="169"/>
      <c r="D1164" s="168"/>
      <c r="E1164" s="170" t="s">
        <v>204</v>
      </c>
      <c r="F1164" s="508">
        <f>SUM(F1143:F1162)</f>
        <v>0</v>
      </c>
      <c r="G1164" s="508">
        <f t="shared" ref="G1164:I1164" si="117">SUM(G1143:G1162)</f>
        <v>0</v>
      </c>
      <c r="H1164" s="508">
        <f t="shared" si="117"/>
        <v>165350000</v>
      </c>
      <c r="I1164" s="508">
        <f t="shared" si="117"/>
        <v>212000000</v>
      </c>
    </row>
    <row r="1165" spans="1:9" ht="27.95" customHeight="1" thickBot="1">
      <c r="A1165" s="159"/>
      <c r="B1165" s="244"/>
      <c r="C1165" s="245"/>
      <c r="D1165" s="244"/>
      <c r="E1165" s="261" t="s">
        <v>300</v>
      </c>
      <c r="F1165" s="508">
        <f>F1163+F1164</f>
        <v>0</v>
      </c>
      <c r="G1165" s="508">
        <f t="shared" ref="G1165:I1165" si="118">G1163+G1164</f>
        <v>0</v>
      </c>
      <c r="H1165" s="508">
        <f t="shared" si="118"/>
        <v>466136712.49999994</v>
      </c>
      <c r="I1165" s="508">
        <f t="shared" si="118"/>
        <v>697555895.73000002</v>
      </c>
    </row>
    <row r="1166" spans="1:9" ht="37.5">
      <c r="A1166" s="694" t="s">
        <v>819</v>
      </c>
      <c r="B1166" s="695"/>
      <c r="C1166" s="695"/>
      <c r="D1166" s="695"/>
      <c r="E1166" s="695"/>
      <c r="F1166" s="695"/>
      <c r="G1166" s="695"/>
      <c r="H1166" s="695"/>
      <c r="I1166" s="696"/>
    </row>
    <row r="1167" spans="1:9" ht="23.25">
      <c r="A1167" s="697" t="s">
        <v>492</v>
      </c>
      <c r="B1167" s="698"/>
      <c r="C1167" s="698"/>
      <c r="D1167" s="698"/>
      <c r="E1167" s="698"/>
      <c r="F1167" s="698"/>
      <c r="G1167" s="698"/>
      <c r="H1167" s="698"/>
      <c r="I1167" s="699"/>
    </row>
    <row r="1168" spans="1:9" ht="22.5">
      <c r="A1168" s="689" t="s">
        <v>1046</v>
      </c>
      <c r="B1168" s="690"/>
      <c r="C1168" s="690"/>
      <c r="D1168" s="690"/>
      <c r="E1168" s="690"/>
      <c r="F1168" s="690"/>
      <c r="G1168" s="690"/>
      <c r="H1168" s="690"/>
      <c r="I1168" s="700"/>
    </row>
    <row r="1169" spans="1:11" ht="18.75" customHeight="1" thickBot="1">
      <c r="A1169" s="728" t="s">
        <v>336</v>
      </c>
      <c r="B1169" s="728"/>
      <c r="C1169" s="728"/>
      <c r="D1169" s="728"/>
      <c r="E1169" s="728"/>
      <c r="F1169" s="728"/>
      <c r="G1169" s="728"/>
      <c r="H1169" s="728"/>
      <c r="I1169" s="728"/>
    </row>
    <row r="1170" spans="1:11" ht="18.75" thickBot="1">
      <c r="A1170" s="704" t="s">
        <v>405</v>
      </c>
      <c r="B1170" s="705"/>
      <c r="C1170" s="705"/>
      <c r="D1170" s="705"/>
      <c r="E1170" s="705"/>
      <c r="F1170" s="705"/>
      <c r="G1170" s="705"/>
      <c r="H1170" s="705"/>
      <c r="I1170" s="706"/>
    </row>
    <row r="1171" spans="1:11" s="171" customFormat="1" ht="36.75" thickBot="1">
      <c r="A1171" s="143" t="s">
        <v>711</v>
      </c>
      <c r="B1171" s="68" t="s">
        <v>464</v>
      </c>
      <c r="C1171" s="144" t="s">
        <v>460</v>
      </c>
      <c r="D1171" s="68" t="s">
        <v>463</v>
      </c>
      <c r="E1171" s="145" t="s">
        <v>1</v>
      </c>
      <c r="F1171" s="68" t="s">
        <v>1003</v>
      </c>
      <c r="G1171" s="146" t="s">
        <v>1002</v>
      </c>
      <c r="H1171" s="147" t="s">
        <v>1001</v>
      </c>
      <c r="I1171" s="148" t="s">
        <v>1048</v>
      </c>
    </row>
    <row r="1172" spans="1:11" ht="27.95" customHeight="1">
      <c r="A1172" s="324" t="s">
        <v>493</v>
      </c>
      <c r="B1172" s="273" t="s">
        <v>662</v>
      </c>
      <c r="C1172" s="322"/>
      <c r="D1172" s="152" t="s">
        <v>818</v>
      </c>
      <c r="E1172" s="153" t="s">
        <v>385</v>
      </c>
      <c r="F1172" s="76">
        <f>F1243</f>
        <v>176499675</v>
      </c>
      <c r="G1172" s="76">
        <f t="shared" ref="G1172:I1172" si="119">G1243</f>
        <v>53128299</v>
      </c>
      <c r="H1172" s="76">
        <f t="shared" si="119"/>
        <v>57675082.5</v>
      </c>
      <c r="I1172" s="76">
        <f t="shared" si="119"/>
        <v>66188205.68</v>
      </c>
    </row>
    <row r="1173" spans="1:11" ht="27.95" customHeight="1">
      <c r="A1173" s="325">
        <v>21500100102</v>
      </c>
      <c r="B1173" s="273" t="s">
        <v>662</v>
      </c>
      <c r="C1173" s="211"/>
      <c r="D1173" s="152" t="s">
        <v>818</v>
      </c>
      <c r="E1173" s="115" t="s">
        <v>386</v>
      </c>
      <c r="F1173" s="76">
        <f>F1295</f>
        <v>1780533</v>
      </c>
      <c r="G1173" s="76">
        <f t="shared" ref="G1173:I1173" si="120">G1295</f>
        <v>4811680</v>
      </c>
      <c r="H1173" s="76">
        <f t="shared" si="120"/>
        <v>3963066.6666666665</v>
      </c>
      <c r="I1173" s="76">
        <f t="shared" si="120"/>
        <v>12400836.09</v>
      </c>
    </row>
    <row r="1174" spans="1:11" ht="27.95" customHeight="1">
      <c r="A1174" s="325">
        <v>21500100103</v>
      </c>
      <c r="B1174" s="273" t="s">
        <v>662</v>
      </c>
      <c r="C1174" s="211"/>
      <c r="D1174" s="152" t="s">
        <v>818</v>
      </c>
      <c r="E1174" s="115" t="s">
        <v>387</v>
      </c>
      <c r="F1174" s="76">
        <f>F1337</f>
        <v>24805830</v>
      </c>
      <c r="G1174" s="76">
        <f t="shared" ref="G1174:I1174" si="121">G1337</f>
        <v>46318493</v>
      </c>
      <c r="H1174" s="76">
        <f t="shared" si="121"/>
        <v>50002077.5</v>
      </c>
      <c r="I1174" s="76">
        <f t="shared" si="121"/>
        <v>86484784.670000002</v>
      </c>
    </row>
    <row r="1175" spans="1:11" ht="27.95" customHeight="1">
      <c r="A1175" s="325">
        <v>21500100104</v>
      </c>
      <c r="B1175" s="273" t="s">
        <v>662</v>
      </c>
      <c r="C1175" s="211"/>
      <c r="D1175" s="152" t="s">
        <v>818</v>
      </c>
      <c r="E1175" s="115" t="s">
        <v>388</v>
      </c>
      <c r="F1175" s="76">
        <f>F1385</f>
        <v>0</v>
      </c>
      <c r="G1175" s="76">
        <f t="shared" ref="G1175:I1175" si="122">G1385</f>
        <v>400000</v>
      </c>
      <c r="H1175" s="76">
        <f t="shared" si="122"/>
        <v>400000</v>
      </c>
      <c r="I1175" s="76">
        <f t="shared" si="122"/>
        <v>8000000</v>
      </c>
    </row>
    <row r="1176" spans="1:11" ht="27.95" customHeight="1">
      <c r="A1176" s="325"/>
      <c r="B1176" s="210"/>
      <c r="C1176" s="211"/>
      <c r="D1176" s="210"/>
      <c r="E1176" s="115"/>
      <c r="F1176" s="76"/>
      <c r="G1176" s="75"/>
    </row>
    <row r="1177" spans="1:11" ht="27.95" customHeight="1">
      <c r="A1177" s="325"/>
      <c r="B1177" s="210"/>
      <c r="C1177" s="211"/>
      <c r="D1177" s="210"/>
      <c r="E1177" s="115"/>
      <c r="F1177" s="76"/>
      <c r="G1177" s="75"/>
    </row>
    <row r="1178" spans="1:11" ht="27.95" customHeight="1">
      <c r="A1178" s="325"/>
      <c r="B1178" s="210"/>
      <c r="C1178" s="211"/>
      <c r="D1178" s="210"/>
      <c r="E1178" s="115"/>
      <c r="F1178" s="76"/>
      <c r="G1178" s="75"/>
    </row>
    <row r="1179" spans="1:11" ht="27.95" customHeight="1" thickBot="1">
      <c r="A1179" s="326"/>
      <c r="B1179" s="168"/>
      <c r="C1179" s="169"/>
      <c r="D1179" s="168"/>
      <c r="E1179" s="116"/>
      <c r="F1179" s="90"/>
      <c r="G1179" s="89"/>
      <c r="H1179" s="90"/>
      <c r="I1179" s="89"/>
    </row>
    <row r="1180" spans="1:11" s="134" customFormat="1" ht="27.95" customHeight="1" thickBot="1">
      <c r="A1180" s="327"/>
      <c r="B1180" s="244"/>
      <c r="C1180" s="245"/>
      <c r="D1180" s="244"/>
      <c r="E1180" s="162" t="s">
        <v>300</v>
      </c>
      <c r="F1180" s="234">
        <f>SUM(F1172:F1175)</f>
        <v>203086038</v>
      </c>
      <c r="G1180" s="234">
        <f t="shared" ref="G1180:I1180" si="123">SUM(G1172:G1175)</f>
        <v>104658472</v>
      </c>
      <c r="H1180" s="234">
        <f t="shared" si="123"/>
        <v>112040226.66666666</v>
      </c>
      <c r="I1180" s="234">
        <f t="shared" si="123"/>
        <v>173073826.44</v>
      </c>
      <c r="J1180" s="328"/>
      <c r="K1180" s="328"/>
    </row>
    <row r="1181" spans="1:11" ht="18.75" thickBot="1">
      <c r="A1181" s="729" t="s">
        <v>514</v>
      </c>
      <c r="B1181" s="730"/>
      <c r="C1181" s="730"/>
      <c r="D1181" s="730"/>
      <c r="E1181" s="730"/>
      <c r="F1181" s="731"/>
      <c r="G1181" s="731"/>
      <c r="H1181" s="732"/>
      <c r="I1181" s="733"/>
    </row>
    <row r="1182" spans="1:11" ht="18">
      <c r="A1182" s="329"/>
      <c r="B1182" s="164"/>
      <c r="C1182" s="165"/>
      <c r="D1182" s="164"/>
      <c r="E1182" s="538" t="s">
        <v>164</v>
      </c>
      <c r="F1182" s="529">
        <f>F1242+F1294+F1336+F1384</f>
        <v>178600000</v>
      </c>
      <c r="G1182" s="529">
        <f t="shared" ref="G1182:I1182" si="124">G1242+G1294+G1336+G1384</f>
        <v>74600000</v>
      </c>
      <c r="H1182" s="529">
        <f t="shared" si="124"/>
        <v>85991500</v>
      </c>
      <c r="I1182" s="529">
        <f t="shared" si="124"/>
        <v>106200000</v>
      </c>
    </row>
    <row r="1183" spans="1:11" ht="18.75" thickBot="1">
      <c r="A1183" s="326"/>
      <c r="B1183" s="168"/>
      <c r="C1183" s="169"/>
      <c r="D1183" s="168"/>
      <c r="E1183" s="539" t="s">
        <v>204</v>
      </c>
      <c r="F1183" s="536">
        <f>F1241+F1293+F1335+F1383</f>
        <v>24486038</v>
      </c>
      <c r="G1183" s="536">
        <f t="shared" ref="G1183:I1183" si="125">G1241+G1293+G1335+G1383</f>
        <v>30058472</v>
      </c>
      <c r="H1183" s="536">
        <f t="shared" si="125"/>
        <v>26048726.666666664</v>
      </c>
      <c r="I1183" s="536">
        <f t="shared" si="125"/>
        <v>66873826.440000005</v>
      </c>
    </row>
    <row r="1184" spans="1:11" ht="18.75" thickBot="1">
      <c r="A1184" s="327"/>
      <c r="B1184" s="244"/>
      <c r="C1184" s="245"/>
      <c r="D1184" s="244"/>
      <c r="E1184" s="540" t="s">
        <v>300</v>
      </c>
      <c r="F1184" s="541">
        <f>F1182+F1183</f>
        <v>203086038</v>
      </c>
      <c r="G1184" s="541">
        <f t="shared" ref="G1184:I1184" si="126">G1182+G1183</f>
        <v>104658472</v>
      </c>
      <c r="H1184" s="541">
        <f t="shared" si="126"/>
        <v>112040226.66666666</v>
      </c>
      <c r="I1184" s="541">
        <f t="shared" si="126"/>
        <v>173073826.44</v>
      </c>
    </row>
    <row r="1185" spans="1:9" ht="37.5">
      <c r="A1185" s="694" t="s">
        <v>819</v>
      </c>
      <c r="B1185" s="695"/>
      <c r="C1185" s="695"/>
      <c r="D1185" s="695"/>
      <c r="E1185" s="695"/>
      <c r="F1185" s="695"/>
      <c r="G1185" s="695"/>
      <c r="H1185" s="695"/>
      <c r="I1185" s="696"/>
    </row>
    <row r="1186" spans="1:9" ht="23.25">
      <c r="A1186" s="697" t="s">
        <v>492</v>
      </c>
      <c r="B1186" s="698"/>
      <c r="C1186" s="698"/>
      <c r="D1186" s="698"/>
      <c r="E1186" s="698"/>
      <c r="F1186" s="698"/>
      <c r="G1186" s="698"/>
      <c r="H1186" s="698"/>
      <c r="I1186" s="699"/>
    </row>
    <row r="1187" spans="1:9" ht="22.5">
      <c r="A1187" s="689" t="s">
        <v>1046</v>
      </c>
      <c r="B1187" s="690"/>
      <c r="C1187" s="690"/>
      <c r="D1187" s="690"/>
      <c r="E1187" s="690"/>
      <c r="F1187" s="690"/>
      <c r="G1187" s="690"/>
      <c r="H1187" s="690"/>
      <c r="I1187" s="700"/>
    </row>
    <row r="1188" spans="1:9" ht="18.75" customHeight="1" thickBot="1">
      <c r="A1188" s="728" t="s">
        <v>281</v>
      </c>
      <c r="B1188" s="728"/>
      <c r="C1188" s="728"/>
      <c r="D1188" s="728"/>
      <c r="E1188" s="728"/>
      <c r="F1188" s="728"/>
      <c r="G1188" s="728"/>
      <c r="H1188" s="728"/>
      <c r="I1188" s="728"/>
    </row>
    <row r="1189" spans="1:9" ht="27.75" customHeight="1" thickBot="1">
      <c r="A1189" s="718" t="s">
        <v>406</v>
      </c>
      <c r="B1189" s="719"/>
      <c r="C1189" s="719"/>
      <c r="D1189" s="719"/>
      <c r="E1189" s="719"/>
      <c r="F1189" s="719"/>
      <c r="G1189" s="719"/>
      <c r="H1189" s="719"/>
      <c r="I1189" s="720"/>
    </row>
    <row r="1190" spans="1:9" ht="63.75" customHeight="1" thickBot="1">
      <c r="A1190" s="143" t="s">
        <v>471</v>
      </c>
      <c r="B1190" s="306" t="s">
        <v>464</v>
      </c>
      <c r="C1190" s="144" t="s">
        <v>460</v>
      </c>
      <c r="D1190" s="306" t="s">
        <v>463</v>
      </c>
      <c r="E1190" s="145" t="s">
        <v>1</v>
      </c>
      <c r="F1190" s="68" t="s">
        <v>1003</v>
      </c>
      <c r="G1190" s="146" t="s">
        <v>1002</v>
      </c>
      <c r="H1190" s="147" t="s">
        <v>1001</v>
      </c>
      <c r="I1190" s="148" t="s">
        <v>1048</v>
      </c>
    </row>
    <row r="1191" spans="1:9" ht="18">
      <c r="A1191" s="330">
        <v>20000000</v>
      </c>
      <c r="B1191" s="222"/>
      <c r="C1191" s="223"/>
      <c r="D1191" s="152" t="s">
        <v>818</v>
      </c>
      <c r="E1191" s="95" t="s">
        <v>163</v>
      </c>
      <c r="F1191" s="224"/>
      <c r="G1191" s="225"/>
    </row>
    <row r="1192" spans="1:9" ht="18">
      <c r="A1192" s="331">
        <v>21000000</v>
      </c>
      <c r="B1192" s="188"/>
      <c r="C1192" s="189"/>
      <c r="D1192" s="152" t="s">
        <v>818</v>
      </c>
      <c r="E1192" s="72" t="s">
        <v>164</v>
      </c>
      <c r="F1192" s="190"/>
      <c r="G1192" s="191"/>
    </row>
    <row r="1193" spans="1:9" ht="18">
      <c r="A1193" s="331">
        <v>21010000</v>
      </c>
      <c r="B1193" s="188"/>
      <c r="C1193" s="189"/>
      <c r="D1193" s="152" t="s">
        <v>818</v>
      </c>
      <c r="E1193" s="72" t="s">
        <v>165</v>
      </c>
      <c r="F1193" s="190"/>
      <c r="G1193" s="191"/>
    </row>
    <row r="1194" spans="1:9" ht="18">
      <c r="A1194" s="332">
        <v>21010103</v>
      </c>
      <c r="B1194" s="273" t="s">
        <v>662</v>
      </c>
      <c r="C1194" s="198"/>
      <c r="D1194" s="152" t="s">
        <v>818</v>
      </c>
      <c r="E1194" s="80" t="s">
        <v>168</v>
      </c>
      <c r="F1194" s="76">
        <v>2218275</v>
      </c>
      <c r="G1194" s="75">
        <v>695307</v>
      </c>
      <c r="H1194" s="76">
        <v>579422.5</v>
      </c>
      <c r="I1194" s="75">
        <v>1716166.21</v>
      </c>
    </row>
    <row r="1195" spans="1:9" ht="18">
      <c r="A1195" s="332">
        <v>21010104</v>
      </c>
      <c r="B1195" s="273" t="s">
        <v>662</v>
      </c>
      <c r="C1195" s="198"/>
      <c r="D1195" s="152" t="s">
        <v>818</v>
      </c>
      <c r="E1195" s="80" t="s">
        <v>169</v>
      </c>
      <c r="F1195" s="76">
        <v>469845</v>
      </c>
      <c r="G1195" s="75">
        <v>313230</v>
      </c>
      <c r="H1195" s="76">
        <v>261025</v>
      </c>
      <c r="I1195" s="75">
        <v>1322626.8999999999</v>
      </c>
    </row>
    <row r="1196" spans="1:9" ht="18">
      <c r="A1196" s="332">
        <v>21010105</v>
      </c>
      <c r="B1196" s="273" t="s">
        <v>662</v>
      </c>
      <c r="C1196" s="198"/>
      <c r="D1196" s="152" t="s">
        <v>818</v>
      </c>
      <c r="E1196" s="80" t="s">
        <v>170</v>
      </c>
      <c r="F1196" s="76"/>
      <c r="G1196" s="75"/>
      <c r="H1196" s="76">
        <v>0</v>
      </c>
      <c r="I1196" s="75">
        <v>0</v>
      </c>
    </row>
    <row r="1197" spans="1:9" ht="18">
      <c r="A1197" s="197">
        <v>21010106</v>
      </c>
      <c r="B1197" s="273" t="s">
        <v>662</v>
      </c>
      <c r="C1197" s="198"/>
      <c r="D1197" s="152" t="s">
        <v>818</v>
      </c>
      <c r="E1197" s="80" t="s">
        <v>171</v>
      </c>
      <c r="F1197" s="76"/>
      <c r="G1197" s="75"/>
      <c r="H1197" s="76">
        <v>0</v>
      </c>
      <c r="I1197" s="75">
        <v>0</v>
      </c>
    </row>
    <row r="1198" spans="1:9" ht="18">
      <c r="A1198" s="226"/>
      <c r="B1198" s="273" t="s">
        <v>662</v>
      </c>
      <c r="C1198" s="198"/>
      <c r="D1198" s="152" t="s">
        <v>818</v>
      </c>
      <c r="E1198" s="115" t="s">
        <v>693</v>
      </c>
      <c r="F1198" s="76"/>
      <c r="G1198" s="75"/>
      <c r="I1198" s="75">
        <v>1981057.71</v>
      </c>
    </row>
    <row r="1199" spans="1:9" ht="36">
      <c r="A1199" s="331">
        <v>21020300</v>
      </c>
      <c r="B1199" s="188"/>
      <c r="C1199" s="189"/>
      <c r="D1199" s="152" t="s">
        <v>818</v>
      </c>
      <c r="E1199" s="72" t="s">
        <v>193</v>
      </c>
      <c r="F1199" s="76"/>
      <c r="G1199" s="75"/>
      <c r="H1199" s="76">
        <v>0</v>
      </c>
      <c r="I1199" s="75">
        <v>0</v>
      </c>
    </row>
    <row r="1200" spans="1:9" ht="18">
      <c r="A1200" s="332">
        <v>21020301</v>
      </c>
      <c r="B1200" s="273" t="s">
        <v>662</v>
      </c>
      <c r="C1200" s="198"/>
      <c r="D1200" s="152" t="s">
        <v>818</v>
      </c>
      <c r="E1200" s="115" t="s">
        <v>178</v>
      </c>
      <c r="F1200" s="76">
        <v>787565</v>
      </c>
      <c r="G1200" s="75">
        <v>243357</v>
      </c>
      <c r="H1200" s="76">
        <v>202797.5</v>
      </c>
      <c r="I1200" s="75">
        <v>250657.71</v>
      </c>
    </row>
    <row r="1201" spans="1:9" ht="18">
      <c r="A1201" s="332">
        <v>21020302</v>
      </c>
      <c r="B1201" s="273" t="s">
        <v>662</v>
      </c>
      <c r="C1201" s="198"/>
      <c r="D1201" s="152" t="s">
        <v>818</v>
      </c>
      <c r="E1201" s="115" t="s">
        <v>179</v>
      </c>
      <c r="F1201" s="76">
        <v>450036</v>
      </c>
      <c r="G1201" s="75">
        <v>139061</v>
      </c>
      <c r="H1201" s="76">
        <v>115884.16666666667</v>
      </c>
      <c r="I1201" s="75">
        <v>143232.82999999999</v>
      </c>
    </row>
    <row r="1202" spans="1:9" ht="18">
      <c r="A1202" s="332">
        <v>21020303</v>
      </c>
      <c r="B1202" s="273" t="s">
        <v>662</v>
      </c>
      <c r="C1202" s="198"/>
      <c r="D1202" s="152" t="s">
        <v>818</v>
      </c>
      <c r="E1202" s="115" t="s">
        <v>180</v>
      </c>
      <c r="F1202" s="76">
        <v>26730</v>
      </c>
      <c r="G1202" s="75">
        <v>8640</v>
      </c>
      <c r="H1202" s="76">
        <v>7200</v>
      </c>
      <c r="I1202" s="75">
        <v>8899.2000000000007</v>
      </c>
    </row>
    <row r="1203" spans="1:9" ht="18">
      <c r="A1203" s="332">
        <v>21020304</v>
      </c>
      <c r="B1203" s="273" t="s">
        <v>662</v>
      </c>
      <c r="C1203" s="198"/>
      <c r="D1203" s="152" t="s">
        <v>818</v>
      </c>
      <c r="E1203" s="115" t="s">
        <v>181</v>
      </c>
      <c r="F1203" s="76">
        <v>112508</v>
      </c>
      <c r="G1203" s="75">
        <v>34765</v>
      </c>
      <c r="H1203" s="76">
        <v>28970.833333333332</v>
      </c>
      <c r="I1203" s="75">
        <v>35807.949999999997</v>
      </c>
    </row>
    <row r="1204" spans="1:9" ht="18">
      <c r="A1204" s="332" t="s">
        <v>542</v>
      </c>
      <c r="B1204" s="273" t="s">
        <v>662</v>
      </c>
      <c r="C1204" s="198"/>
      <c r="D1204" s="152" t="s">
        <v>818</v>
      </c>
      <c r="E1204" s="115" t="s">
        <v>184</v>
      </c>
      <c r="F1204" s="76"/>
      <c r="G1204" s="75"/>
      <c r="H1204" s="76">
        <v>0</v>
      </c>
      <c r="I1204" s="75">
        <v>0</v>
      </c>
    </row>
    <row r="1205" spans="1:9" ht="18">
      <c r="A1205" s="332">
        <v>21020315</v>
      </c>
      <c r="B1205" s="273" t="s">
        <v>662</v>
      </c>
      <c r="C1205" s="198"/>
      <c r="D1205" s="152" t="s">
        <v>818</v>
      </c>
      <c r="E1205" s="115" t="s">
        <v>187</v>
      </c>
      <c r="F1205" s="76">
        <v>184209</v>
      </c>
      <c r="G1205" s="75">
        <v>58765</v>
      </c>
      <c r="H1205" s="76">
        <v>48970.833333333336</v>
      </c>
      <c r="I1205" s="75">
        <v>60527.95</v>
      </c>
    </row>
    <row r="1206" spans="1:9" ht="18">
      <c r="A1206" s="197">
        <v>21020314</v>
      </c>
      <c r="B1206" s="273" t="s">
        <v>662</v>
      </c>
      <c r="C1206" s="198"/>
      <c r="D1206" s="152" t="s">
        <v>818</v>
      </c>
      <c r="E1206" s="115" t="s">
        <v>532</v>
      </c>
      <c r="F1206" s="76">
        <v>516108</v>
      </c>
      <c r="G1206" s="75"/>
      <c r="H1206" s="76">
        <v>0</v>
      </c>
      <c r="I1206" s="75">
        <v>0</v>
      </c>
    </row>
    <row r="1207" spans="1:9" ht="18">
      <c r="A1207" s="197">
        <v>21020305</v>
      </c>
      <c r="B1207" s="273" t="s">
        <v>662</v>
      </c>
      <c r="C1207" s="198"/>
      <c r="D1207" s="152" t="s">
        <v>818</v>
      </c>
      <c r="E1207" s="115" t="s">
        <v>533</v>
      </c>
      <c r="F1207" s="76">
        <v>253587</v>
      </c>
      <c r="G1207" s="75"/>
      <c r="H1207" s="76">
        <v>0</v>
      </c>
      <c r="I1207" s="75">
        <v>0</v>
      </c>
    </row>
    <row r="1208" spans="1:9" ht="18">
      <c r="A1208" s="197">
        <v>21020306</v>
      </c>
      <c r="B1208" s="273" t="s">
        <v>662</v>
      </c>
      <c r="C1208" s="198"/>
      <c r="D1208" s="152" t="s">
        <v>818</v>
      </c>
      <c r="E1208" s="115" t="s">
        <v>534</v>
      </c>
      <c r="F1208" s="76">
        <v>28350</v>
      </c>
      <c r="G1208" s="75"/>
      <c r="H1208" s="76">
        <v>0</v>
      </c>
      <c r="I1208" s="75">
        <v>0</v>
      </c>
    </row>
    <row r="1209" spans="1:9" ht="18">
      <c r="A1209" s="331">
        <v>21020400</v>
      </c>
      <c r="B1209" s="188"/>
      <c r="C1209" s="189"/>
      <c r="D1209" s="152" t="s">
        <v>818</v>
      </c>
      <c r="E1209" s="72" t="s">
        <v>194</v>
      </c>
      <c r="F1209" s="76"/>
      <c r="G1209" s="75"/>
      <c r="H1209" s="76">
        <v>0</v>
      </c>
      <c r="I1209" s="75">
        <v>0</v>
      </c>
    </row>
    <row r="1210" spans="1:9" ht="18">
      <c r="A1210" s="332">
        <v>21020401</v>
      </c>
      <c r="B1210" s="273" t="s">
        <v>662</v>
      </c>
      <c r="C1210" s="198"/>
      <c r="D1210" s="152" t="s">
        <v>818</v>
      </c>
      <c r="E1210" s="115" t="s">
        <v>178</v>
      </c>
      <c r="F1210" s="76">
        <v>164444</v>
      </c>
      <c r="G1210" s="75">
        <v>109630</v>
      </c>
      <c r="H1210" s="76">
        <v>91358.333333333328</v>
      </c>
      <c r="I1210" s="75">
        <v>112918.9</v>
      </c>
    </row>
    <row r="1211" spans="1:9" ht="18">
      <c r="A1211" s="332">
        <v>21020402</v>
      </c>
      <c r="B1211" s="273" t="s">
        <v>662</v>
      </c>
      <c r="C1211" s="198"/>
      <c r="D1211" s="152" t="s">
        <v>818</v>
      </c>
      <c r="E1211" s="115" t="s">
        <v>179</v>
      </c>
      <c r="F1211" s="76">
        <v>93696</v>
      </c>
      <c r="G1211" s="75">
        <v>62646</v>
      </c>
      <c r="H1211" s="76">
        <v>52205</v>
      </c>
      <c r="I1211" s="75">
        <v>64525.38</v>
      </c>
    </row>
    <row r="1212" spans="1:9" ht="18">
      <c r="A1212" s="332">
        <v>21020403</v>
      </c>
      <c r="B1212" s="273" t="s">
        <v>662</v>
      </c>
      <c r="C1212" s="198"/>
      <c r="D1212" s="152" t="s">
        <v>818</v>
      </c>
      <c r="E1212" s="115" t="s">
        <v>180</v>
      </c>
      <c r="F1212" s="76">
        <v>11340</v>
      </c>
      <c r="G1212" s="75">
        <v>7560</v>
      </c>
      <c r="H1212" s="76">
        <v>6300</v>
      </c>
      <c r="I1212" s="75">
        <v>7786.8</v>
      </c>
    </row>
    <row r="1213" spans="1:9" ht="18">
      <c r="A1213" s="332">
        <v>21020404</v>
      </c>
      <c r="B1213" s="273" t="s">
        <v>662</v>
      </c>
      <c r="C1213" s="198"/>
      <c r="D1213" s="152" t="s">
        <v>818</v>
      </c>
      <c r="E1213" s="115" t="s">
        <v>181</v>
      </c>
      <c r="F1213" s="76">
        <v>23491</v>
      </c>
      <c r="G1213" s="75">
        <v>15661</v>
      </c>
      <c r="H1213" s="76">
        <v>13050.833333333334</v>
      </c>
      <c r="I1213" s="75">
        <v>16130.83</v>
      </c>
    </row>
    <row r="1214" spans="1:9" ht="18">
      <c r="A1214" s="332">
        <v>21020412</v>
      </c>
      <c r="B1214" s="273" t="s">
        <v>662</v>
      </c>
      <c r="C1214" s="198"/>
      <c r="D1214" s="152" t="s">
        <v>818</v>
      </c>
      <c r="E1214" s="115" t="s">
        <v>184</v>
      </c>
      <c r="F1214" s="76"/>
      <c r="G1214" s="75"/>
      <c r="H1214" s="76">
        <v>0</v>
      </c>
      <c r="I1214" s="75">
        <v>0</v>
      </c>
    </row>
    <row r="1215" spans="1:9" ht="18">
      <c r="A1215" s="332">
        <v>21020415</v>
      </c>
      <c r="B1215" s="273" t="s">
        <v>662</v>
      </c>
      <c r="C1215" s="198"/>
      <c r="D1215" s="152" t="s">
        <v>818</v>
      </c>
      <c r="E1215" s="115" t="s">
        <v>187</v>
      </c>
      <c r="F1215" s="76">
        <v>59491</v>
      </c>
      <c r="G1215" s="75">
        <v>39661</v>
      </c>
      <c r="H1215" s="76">
        <v>33050.833333333336</v>
      </c>
      <c r="I1215" s="75">
        <v>40850.83</v>
      </c>
    </row>
    <row r="1216" spans="1:9" ht="18">
      <c r="A1216" s="331">
        <v>21020500</v>
      </c>
      <c r="B1216" s="188"/>
      <c r="C1216" s="189"/>
      <c r="D1216" s="152" t="s">
        <v>818</v>
      </c>
      <c r="E1216" s="72" t="s">
        <v>195</v>
      </c>
      <c r="F1216" s="76"/>
      <c r="G1216" s="75"/>
      <c r="H1216" s="76">
        <v>0</v>
      </c>
      <c r="I1216" s="75">
        <v>0</v>
      </c>
    </row>
    <row r="1217" spans="1:9" ht="18">
      <c r="A1217" s="332">
        <v>21020501</v>
      </c>
      <c r="B1217" s="273" t="s">
        <v>662</v>
      </c>
      <c r="C1217" s="198"/>
      <c r="D1217" s="152" t="s">
        <v>818</v>
      </c>
      <c r="E1217" s="115" t="s">
        <v>178</v>
      </c>
      <c r="F1217" s="76"/>
      <c r="G1217" s="75">
        <v>263762</v>
      </c>
      <c r="H1217" s="76">
        <v>219801.66666666666</v>
      </c>
      <c r="I1217" s="75">
        <v>271674.86</v>
      </c>
    </row>
    <row r="1218" spans="1:9" ht="18">
      <c r="A1218" s="333">
        <v>21020502</v>
      </c>
      <c r="B1218" s="273" t="s">
        <v>662</v>
      </c>
      <c r="C1218" s="204"/>
      <c r="D1218" s="152" t="s">
        <v>818</v>
      </c>
      <c r="E1218" s="115" t="s">
        <v>179</v>
      </c>
      <c r="F1218" s="76"/>
      <c r="G1218" s="75">
        <v>145578</v>
      </c>
      <c r="H1218" s="76">
        <v>121315</v>
      </c>
      <c r="I1218" s="75">
        <v>149945.34</v>
      </c>
    </row>
    <row r="1219" spans="1:9" ht="18">
      <c r="A1219" s="333">
        <v>21020503</v>
      </c>
      <c r="B1219" s="273" t="s">
        <v>662</v>
      </c>
      <c r="C1219" s="204"/>
      <c r="D1219" s="152" t="s">
        <v>818</v>
      </c>
      <c r="E1219" s="115" t="s">
        <v>180</v>
      </c>
      <c r="F1219" s="76"/>
      <c r="G1219" s="75">
        <v>32400</v>
      </c>
      <c r="H1219" s="76">
        <v>27000</v>
      </c>
      <c r="I1219" s="75">
        <v>33372</v>
      </c>
    </row>
    <row r="1220" spans="1:9" ht="18">
      <c r="A1220" s="333">
        <v>21020504</v>
      </c>
      <c r="B1220" s="273" t="s">
        <v>662</v>
      </c>
      <c r="C1220" s="204"/>
      <c r="D1220" s="152" t="s">
        <v>818</v>
      </c>
      <c r="E1220" s="115" t="s">
        <v>181</v>
      </c>
      <c r="F1220" s="76"/>
      <c r="G1220" s="75">
        <v>29392</v>
      </c>
      <c r="H1220" s="76">
        <v>24493.333333333332</v>
      </c>
      <c r="I1220" s="75">
        <v>30273.759999999998</v>
      </c>
    </row>
    <row r="1221" spans="1:9" ht="18">
      <c r="A1221" s="333">
        <v>21020512</v>
      </c>
      <c r="B1221" s="273" t="s">
        <v>662</v>
      </c>
      <c r="C1221" s="204"/>
      <c r="D1221" s="152" t="s">
        <v>818</v>
      </c>
      <c r="E1221" s="115" t="s">
        <v>184</v>
      </c>
      <c r="F1221" s="76"/>
      <c r="G1221" s="75"/>
      <c r="H1221" s="76">
        <v>0</v>
      </c>
      <c r="I1221" s="75">
        <v>0</v>
      </c>
    </row>
    <row r="1222" spans="1:9" ht="18">
      <c r="A1222" s="333">
        <v>21020515</v>
      </c>
      <c r="B1222" s="273" t="s">
        <v>662</v>
      </c>
      <c r="C1222" s="204"/>
      <c r="D1222" s="152" t="s">
        <v>818</v>
      </c>
      <c r="E1222" s="115" t="s">
        <v>187</v>
      </c>
      <c r="F1222" s="76"/>
      <c r="G1222" s="75">
        <v>428884</v>
      </c>
      <c r="H1222" s="76">
        <v>357403.33333333331</v>
      </c>
      <c r="I1222" s="75">
        <v>441750.52</v>
      </c>
    </row>
    <row r="1223" spans="1:9" ht="18">
      <c r="A1223" s="334">
        <v>21020600</v>
      </c>
      <c r="B1223" s="201"/>
      <c r="C1223" s="202"/>
      <c r="D1223" s="152" t="s">
        <v>818</v>
      </c>
      <c r="E1223" s="72" t="s">
        <v>196</v>
      </c>
      <c r="F1223" s="76"/>
      <c r="G1223" s="75"/>
      <c r="H1223" s="76">
        <v>0</v>
      </c>
      <c r="I1223" s="75">
        <v>0</v>
      </c>
    </row>
    <row r="1224" spans="1:9" ht="18">
      <c r="A1224" s="333">
        <v>21020605</v>
      </c>
      <c r="B1224" s="273" t="s">
        <v>662</v>
      </c>
      <c r="C1224" s="204"/>
      <c r="D1224" s="152" t="s">
        <v>818</v>
      </c>
      <c r="E1224" s="80" t="s">
        <v>199</v>
      </c>
      <c r="F1224" s="76"/>
      <c r="G1224" s="75">
        <v>1000000</v>
      </c>
      <c r="H1224" s="76">
        <v>1833333.33333333</v>
      </c>
      <c r="I1224" s="75">
        <v>2000000</v>
      </c>
    </row>
    <row r="1225" spans="1:9" ht="18">
      <c r="A1225" s="325">
        <v>22000000</v>
      </c>
      <c r="B1225" s="210"/>
      <c r="C1225" s="211"/>
      <c r="D1225" s="210"/>
      <c r="E1225" s="127" t="s">
        <v>202</v>
      </c>
      <c r="F1225" s="76"/>
      <c r="G1225" s="75"/>
    </row>
    <row r="1226" spans="1:9" ht="18">
      <c r="A1226" s="325">
        <v>22020000</v>
      </c>
      <c r="B1226" s="210"/>
      <c r="C1226" s="211"/>
      <c r="D1226" s="210"/>
      <c r="E1226" s="127" t="s">
        <v>204</v>
      </c>
      <c r="F1226" s="76"/>
      <c r="G1226" s="75"/>
    </row>
    <row r="1227" spans="1:9" ht="18">
      <c r="A1227" s="325">
        <v>22020100</v>
      </c>
      <c r="B1227" s="210"/>
      <c r="C1227" s="211"/>
      <c r="D1227" s="210"/>
      <c r="E1227" s="127" t="s">
        <v>205</v>
      </c>
      <c r="F1227" s="76"/>
      <c r="G1227" s="75"/>
    </row>
    <row r="1228" spans="1:9" ht="18.75">
      <c r="A1228" s="257">
        <v>22020101</v>
      </c>
      <c r="B1228" s="273" t="s">
        <v>662</v>
      </c>
      <c r="C1228" s="321"/>
      <c r="D1228" s="152" t="s">
        <v>818</v>
      </c>
      <c r="E1228" s="314" t="s">
        <v>206</v>
      </c>
      <c r="F1228" s="76"/>
      <c r="G1228" s="75">
        <v>500000</v>
      </c>
      <c r="H1228" s="76">
        <v>870000</v>
      </c>
      <c r="I1228" s="75">
        <v>500000</v>
      </c>
    </row>
    <row r="1229" spans="1:9" ht="18.75">
      <c r="A1229" s="257">
        <v>22020102</v>
      </c>
      <c r="B1229" s="273" t="s">
        <v>662</v>
      </c>
      <c r="C1229" s="321"/>
      <c r="D1229" s="152" t="s">
        <v>818</v>
      </c>
      <c r="E1229" s="314" t="s">
        <v>207</v>
      </c>
      <c r="F1229" s="76"/>
      <c r="G1229" s="75"/>
    </row>
    <row r="1230" spans="1:9" ht="18.75">
      <c r="A1230" s="257">
        <v>22020103</v>
      </c>
      <c r="B1230" s="273" t="s">
        <v>662</v>
      </c>
      <c r="C1230" s="321"/>
      <c r="D1230" s="152" t="s">
        <v>818</v>
      </c>
      <c r="E1230" s="314" t="s">
        <v>208</v>
      </c>
      <c r="F1230" s="76"/>
      <c r="G1230" s="75"/>
    </row>
    <row r="1231" spans="1:9" ht="18.75">
      <c r="A1231" s="257">
        <v>22020104</v>
      </c>
      <c r="B1231" s="273" t="s">
        <v>662</v>
      </c>
      <c r="C1231" s="321"/>
      <c r="D1231" s="152" t="s">
        <v>818</v>
      </c>
      <c r="E1231" s="314" t="s">
        <v>209</v>
      </c>
      <c r="F1231" s="76"/>
      <c r="G1231" s="75"/>
    </row>
    <row r="1232" spans="1:9" ht="18">
      <c r="A1232" s="325">
        <v>22020300</v>
      </c>
      <c r="B1232" s="273"/>
      <c r="C1232" s="211"/>
      <c r="D1232" s="152" t="s">
        <v>818</v>
      </c>
      <c r="E1232" s="127" t="s">
        <v>213</v>
      </c>
      <c r="F1232" s="76"/>
      <c r="G1232" s="75"/>
    </row>
    <row r="1233" spans="1:9" ht="18">
      <c r="A1233" s="335">
        <v>22020311</v>
      </c>
      <c r="B1233" s="273" t="s">
        <v>662</v>
      </c>
      <c r="C1233" s="155"/>
      <c r="D1233" s="152" t="s">
        <v>818</v>
      </c>
      <c r="E1233" s="207" t="s">
        <v>221</v>
      </c>
      <c r="F1233" s="76">
        <v>171100000</v>
      </c>
      <c r="G1233" s="75">
        <v>45000000</v>
      </c>
      <c r="H1233" s="76">
        <v>48170000</v>
      </c>
      <c r="I1233" s="75">
        <v>50000000</v>
      </c>
    </row>
    <row r="1234" spans="1:9" ht="18">
      <c r="A1234" s="335" t="s">
        <v>712</v>
      </c>
      <c r="B1234" s="273" t="s">
        <v>662</v>
      </c>
      <c r="C1234" s="155"/>
      <c r="D1234" s="152" t="s">
        <v>818</v>
      </c>
      <c r="E1234" s="207" t="s">
        <v>222</v>
      </c>
      <c r="F1234" s="76"/>
      <c r="G1234" s="75"/>
    </row>
    <row r="1235" spans="1:9" ht="36">
      <c r="A1235" s="325">
        <v>22020400</v>
      </c>
      <c r="B1235" s="210"/>
      <c r="C1235" s="211"/>
      <c r="D1235" s="152" t="s">
        <v>818</v>
      </c>
      <c r="E1235" s="127" t="s">
        <v>223</v>
      </c>
      <c r="F1235" s="76"/>
      <c r="G1235" s="75"/>
    </row>
    <row r="1236" spans="1:9" ht="36">
      <c r="A1236" s="335">
        <v>22020401</v>
      </c>
      <c r="B1236" s="273" t="s">
        <v>662</v>
      </c>
      <c r="C1236" s="155"/>
      <c r="D1236" s="152" t="s">
        <v>818</v>
      </c>
      <c r="E1236" s="207" t="s">
        <v>224</v>
      </c>
      <c r="F1236" s="76"/>
      <c r="G1236" s="75">
        <v>2000000</v>
      </c>
      <c r="H1236" s="76">
        <v>2811500</v>
      </c>
      <c r="I1236" s="75">
        <v>5000000</v>
      </c>
    </row>
    <row r="1237" spans="1:9" ht="18">
      <c r="A1237" s="325">
        <v>22020800</v>
      </c>
      <c r="B1237" s="210"/>
      <c r="C1237" s="211"/>
      <c r="D1237" s="152" t="s">
        <v>818</v>
      </c>
      <c r="E1237" s="127" t="s">
        <v>242</v>
      </c>
      <c r="F1237" s="76"/>
      <c r="G1237" s="75"/>
    </row>
    <row r="1238" spans="1:9" ht="18">
      <c r="A1238" s="335">
        <v>22020803</v>
      </c>
      <c r="B1238" s="273" t="s">
        <v>662</v>
      </c>
      <c r="C1238" s="155"/>
      <c r="D1238" s="152" t="s">
        <v>818</v>
      </c>
      <c r="E1238" s="115" t="s">
        <v>432</v>
      </c>
      <c r="F1238" s="76"/>
      <c r="G1238" s="75">
        <v>2000000</v>
      </c>
      <c r="H1238" s="76">
        <v>1800000</v>
      </c>
      <c r="I1238" s="75">
        <v>2000000</v>
      </c>
    </row>
    <row r="1239" spans="1:9" ht="18">
      <c r="A1239" s="255">
        <v>220210</v>
      </c>
      <c r="B1239" s="319"/>
      <c r="C1239" s="320"/>
      <c r="D1239" s="152" t="s">
        <v>818</v>
      </c>
      <c r="E1239" s="256" t="s">
        <v>696</v>
      </c>
      <c r="F1239" s="76"/>
      <c r="G1239" s="75"/>
    </row>
    <row r="1240" spans="1:9" ht="18.75" thickBot="1">
      <c r="A1240" s="335" t="s">
        <v>543</v>
      </c>
      <c r="B1240" s="273" t="s">
        <v>662</v>
      </c>
      <c r="C1240" s="155"/>
      <c r="D1240" s="152" t="s">
        <v>818</v>
      </c>
      <c r="E1240" s="115" t="s">
        <v>544</v>
      </c>
      <c r="F1240" s="90"/>
      <c r="G1240" s="89"/>
      <c r="H1240" s="90"/>
      <c r="I1240" s="89"/>
    </row>
    <row r="1241" spans="1:9" ht="18">
      <c r="A1241" s="325"/>
      <c r="B1241" s="210"/>
      <c r="C1241" s="211"/>
      <c r="D1241" s="210"/>
      <c r="E1241" s="376" t="s">
        <v>164</v>
      </c>
      <c r="F1241" s="529">
        <f>SUM(F1194:F1224)</f>
        <v>5399675</v>
      </c>
      <c r="G1241" s="529">
        <f t="shared" ref="G1241:I1241" si="127">SUM(G1194:G1224)</f>
        <v>3628299</v>
      </c>
      <c r="H1241" s="529">
        <f t="shared" si="127"/>
        <v>4023582.4999999963</v>
      </c>
      <c r="I1241" s="529">
        <f t="shared" si="127"/>
        <v>8688205.6800000016</v>
      </c>
    </row>
    <row r="1242" spans="1:9" ht="18.75" thickBot="1">
      <c r="A1242" s="326"/>
      <c r="B1242" s="168"/>
      <c r="C1242" s="169"/>
      <c r="D1242" s="168"/>
      <c r="E1242" s="539" t="s">
        <v>204</v>
      </c>
      <c r="F1242" s="536">
        <f>SUM(F1228:F1240)</f>
        <v>171100000</v>
      </c>
      <c r="G1242" s="536">
        <f t="shared" ref="G1242:I1242" si="128">SUM(G1228:G1240)</f>
        <v>49500000</v>
      </c>
      <c r="H1242" s="536">
        <f t="shared" si="128"/>
        <v>53651500</v>
      </c>
      <c r="I1242" s="536">
        <f t="shared" si="128"/>
        <v>57500000</v>
      </c>
    </row>
    <row r="1243" spans="1:9" ht="19.5" thickBot="1">
      <c r="A1243" s="336"/>
      <c r="B1243" s="216"/>
      <c r="C1243" s="296"/>
      <c r="D1243" s="218"/>
      <c r="E1243" s="542" t="s">
        <v>300</v>
      </c>
      <c r="F1243" s="541">
        <f>F1241+F1242</f>
        <v>176499675</v>
      </c>
      <c r="G1243" s="541">
        <f t="shared" ref="G1243:I1243" si="129">G1241+G1242</f>
        <v>53128299</v>
      </c>
      <c r="H1243" s="541">
        <f t="shared" si="129"/>
        <v>57675082.5</v>
      </c>
      <c r="I1243" s="541">
        <f t="shared" si="129"/>
        <v>66188205.68</v>
      </c>
    </row>
    <row r="1244" spans="1:9" ht="37.5">
      <c r="A1244" s="694" t="s">
        <v>819</v>
      </c>
      <c r="B1244" s="695"/>
      <c r="C1244" s="695"/>
      <c r="D1244" s="695"/>
      <c r="E1244" s="695"/>
      <c r="F1244" s="695"/>
      <c r="G1244" s="695"/>
      <c r="H1244" s="695"/>
      <c r="I1244" s="696"/>
    </row>
    <row r="1245" spans="1:9" ht="23.25">
      <c r="A1245" s="697" t="s">
        <v>492</v>
      </c>
      <c r="B1245" s="698"/>
      <c r="C1245" s="698"/>
      <c r="D1245" s="698"/>
      <c r="E1245" s="698"/>
      <c r="F1245" s="698"/>
      <c r="G1245" s="698"/>
      <c r="H1245" s="698"/>
      <c r="I1245" s="699"/>
    </row>
    <row r="1246" spans="1:9" ht="22.5">
      <c r="A1246" s="689" t="s">
        <v>1046</v>
      </c>
      <c r="B1246" s="690"/>
      <c r="C1246" s="690"/>
      <c r="D1246" s="690"/>
      <c r="E1246" s="690"/>
      <c r="F1246" s="690"/>
      <c r="G1246" s="690"/>
      <c r="H1246" s="690"/>
      <c r="I1246" s="700"/>
    </row>
    <row r="1247" spans="1:9" ht="18.75" customHeight="1" thickBot="1">
      <c r="A1247" s="728" t="s">
        <v>281</v>
      </c>
      <c r="B1247" s="728"/>
      <c r="C1247" s="728"/>
      <c r="D1247" s="728"/>
      <c r="E1247" s="728"/>
      <c r="F1247" s="728"/>
      <c r="G1247" s="728"/>
      <c r="H1247" s="728"/>
      <c r="I1247" s="728"/>
    </row>
    <row r="1248" spans="1:9" ht="18.75" thickBot="1">
      <c r="A1248" s="715" t="s">
        <v>407</v>
      </c>
      <c r="B1248" s="716"/>
      <c r="C1248" s="716"/>
      <c r="D1248" s="716"/>
      <c r="E1248" s="716"/>
      <c r="F1248" s="716"/>
      <c r="G1248" s="716"/>
      <c r="H1248" s="716"/>
      <c r="I1248" s="717"/>
    </row>
    <row r="1249" spans="1:9" s="171" customFormat="1" ht="63.75" customHeight="1" thickBot="1">
      <c r="A1249" s="143" t="s">
        <v>471</v>
      </c>
      <c r="B1249" s="68" t="s">
        <v>464</v>
      </c>
      <c r="C1249" s="144" t="s">
        <v>460</v>
      </c>
      <c r="D1249" s="68" t="s">
        <v>463</v>
      </c>
      <c r="E1249" s="145" t="s">
        <v>1</v>
      </c>
      <c r="F1249" s="68" t="s">
        <v>1003</v>
      </c>
      <c r="G1249" s="146" t="s">
        <v>1002</v>
      </c>
      <c r="H1249" s="147" t="s">
        <v>1001</v>
      </c>
      <c r="I1249" s="148" t="s">
        <v>1048</v>
      </c>
    </row>
    <row r="1250" spans="1:9" ht="18">
      <c r="A1250" s="330">
        <v>20000000</v>
      </c>
      <c r="B1250" s="222"/>
      <c r="C1250" s="223"/>
      <c r="D1250" s="152" t="s">
        <v>818</v>
      </c>
      <c r="E1250" s="95" t="s">
        <v>163</v>
      </c>
      <c r="F1250" s="224"/>
      <c r="G1250" s="225"/>
    </row>
    <row r="1251" spans="1:9" ht="18">
      <c r="A1251" s="331">
        <v>21000000</v>
      </c>
      <c r="B1251" s="188"/>
      <c r="C1251" s="189"/>
      <c r="D1251" s="152" t="s">
        <v>818</v>
      </c>
      <c r="E1251" s="72" t="s">
        <v>164</v>
      </c>
      <c r="F1251" s="190"/>
      <c r="G1251" s="191"/>
    </row>
    <row r="1252" spans="1:9" ht="18">
      <c r="A1252" s="331">
        <v>21010000</v>
      </c>
      <c r="B1252" s="188"/>
      <c r="C1252" s="189"/>
      <c r="D1252" s="152" t="s">
        <v>818</v>
      </c>
      <c r="E1252" s="72" t="s">
        <v>165</v>
      </c>
      <c r="F1252" s="190"/>
      <c r="G1252" s="191"/>
    </row>
    <row r="1253" spans="1:9" ht="18">
      <c r="A1253" s="332">
        <v>21010103</v>
      </c>
      <c r="B1253" s="273" t="s">
        <v>662</v>
      </c>
      <c r="C1253" s="198"/>
      <c r="D1253" s="152" t="s">
        <v>818</v>
      </c>
      <c r="E1253" s="80" t="s">
        <v>168</v>
      </c>
      <c r="F1253" s="76">
        <v>653840</v>
      </c>
      <c r="G1253" s="75">
        <v>871787</v>
      </c>
      <c r="H1253" s="76">
        <v>726489.16666666663</v>
      </c>
      <c r="I1253" s="75">
        <v>897940.61</v>
      </c>
    </row>
    <row r="1254" spans="1:9" ht="18">
      <c r="A1254" s="332">
        <v>21010104</v>
      </c>
      <c r="B1254" s="273" t="s">
        <v>662</v>
      </c>
      <c r="C1254" s="198"/>
      <c r="D1254" s="152" t="s">
        <v>818</v>
      </c>
      <c r="E1254" s="80" t="s">
        <v>169</v>
      </c>
      <c r="F1254" s="76"/>
      <c r="G1254" s="75">
        <v>746605</v>
      </c>
      <c r="H1254" s="76">
        <v>622170.83333333337</v>
      </c>
      <c r="I1254" s="75">
        <v>769003.15</v>
      </c>
    </row>
    <row r="1255" spans="1:9" ht="18">
      <c r="A1255" s="332">
        <v>21010105</v>
      </c>
      <c r="B1255" s="273" t="s">
        <v>662</v>
      </c>
      <c r="C1255" s="198"/>
      <c r="D1255" s="152" t="s">
        <v>818</v>
      </c>
      <c r="E1255" s="80" t="s">
        <v>170</v>
      </c>
      <c r="F1255" s="76">
        <v>313007</v>
      </c>
      <c r="G1255" s="75">
        <v>828726</v>
      </c>
      <c r="H1255" s="76">
        <v>690605</v>
      </c>
      <c r="I1255" s="75">
        <v>853587.78</v>
      </c>
    </row>
    <row r="1256" spans="1:9" ht="18">
      <c r="A1256" s="197">
        <v>21010106</v>
      </c>
      <c r="B1256" s="273" t="s">
        <v>662</v>
      </c>
      <c r="C1256" s="198"/>
      <c r="D1256" s="152" t="s">
        <v>818</v>
      </c>
      <c r="E1256" s="80" t="s">
        <v>171</v>
      </c>
      <c r="F1256" s="76"/>
      <c r="G1256" s="75"/>
      <c r="H1256" s="76">
        <v>0</v>
      </c>
      <c r="I1256" s="75">
        <v>0</v>
      </c>
    </row>
    <row r="1257" spans="1:9" ht="18">
      <c r="A1257" s="226"/>
      <c r="B1257" s="273" t="s">
        <v>662</v>
      </c>
      <c r="C1257" s="198"/>
      <c r="D1257" s="152" t="s">
        <v>818</v>
      </c>
      <c r="E1257" s="115" t="s">
        <v>693</v>
      </c>
      <c r="F1257" s="76"/>
      <c r="G1257" s="75"/>
      <c r="I1257" s="75">
        <v>2450805.69</v>
      </c>
    </row>
    <row r="1258" spans="1:9" ht="36">
      <c r="A1258" s="331">
        <v>21020300</v>
      </c>
      <c r="B1258" s="188"/>
      <c r="C1258" s="189"/>
      <c r="D1258" s="152" t="s">
        <v>818</v>
      </c>
      <c r="E1258" s="72" t="s">
        <v>193</v>
      </c>
      <c r="F1258" s="76"/>
      <c r="G1258" s="75"/>
      <c r="H1258" s="76">
        <v>0</v>
      </c>
      <c r="I1258" s="75">
        <v>0</v>
      </c>
    </row>
    <row r="1259" spans="1:9" ht="18">
      <c r="A1259" s="332">
        <v>21020301</v>
      </c>
      <c r="B1259" s="273" t="s">
        <v>662</v>
      </c>
      <c r="C1259" s="198"/>
      <c r="D1259" s="152" t="s">
        <v>818</v>
      </c>
      <c r="E1259" s="115" t="s">
        <v>178</v>
      </c>
      <c r="F1259" s="76">
        <v>228843</v>
      </c>
      <c r="G1259" s="75">
        <v>305125</v>
      </c>
      <c r="H1259" s="76">
        <v>254270.83333333334</v>
      </c>
      <c r="I1259" s="75">
        <v>314278.75</v>
      </c>
    </row>
    <row r="1260" spans="1:9" ht="18">
      <c r="A1260" s="332">
        <v>21020302</v>
      </c>
      <c r="B1260" s="273" t="s">
        <v>662</v>
      </c>
      <c r="C1260" s="198"/>
      <c r="D1260" s="152" t="s">
        <v>818</v>
      </c>
      <c r="E1260" s="115" t="s">
        <v>179</v>
      </c>
      <c r="F1260" s="76">
        <v>130767</v>
      </c>
      <c r="G1260" s="75">
        <v>174357</v>
      </c>
      <c r="H1260" s="76">
        <v>145297.5</v>
      </c>
      <c r="I1260" s="75">
        <v>179587.71</v>
      </c>
    </row>
    <row r="1261" spans="1:9" ht="18">
      <c r="A1261" s="332">
        <v>21020303</v>
      </c>
      <c r="B1261" s="273" t="s">
        <v>662</v>
      </c>
      <c r="C1261" s="198"/>
      <c r="D1261" s="152" t="s">
        <v>818</v>
      </c>
      <c r="E1261" s="115" t="s">
        <v>180</v>
      </c>
      <c r="F1261" s="76">
        <v>7290</v>
      </c>
      <c r="G1261" s="75">
        <v>9720</v>
      </c>
      <c r="H1261" s="76">
        <v>8100</v>
      </c>
      <c r="I1261" s="75">
        <v>10011.6</v>
      </c>
    </row>
    <row r="1262" spans="1:9" ht="18">
      <c r="A1262" s="332">
        <v>21020304</v>
      </c>
      <c r="B1262" s="273" t="s">
        <v>662</v>
      </c>
      <c r="C1262" s="198"/>
      <c r="D1262" s="152" t="s">
        <v>818</v>
      </c>
      <c r="E1262" s="115" t="s">
        <v>181</v>
      </c>
      <c r="F1262" s="76">
        <v>32691</v>
      </c>
      <c r="G1262" s="75">
        <v>43589</v>
      </c>
      <c r="H1262" s="76">
        <v>36324.166666666664</v>
      </c>
      <c r="I1262" s="75">
        <v>44896.67</v>
      </c>
    </row>
    <row r="1263" spans="1:9" ht="18">
      <c r="A1263" s="332">
        <v>21020312</v>
      </c>
      <c r="B1263" s="273" t="s">
        <v>662</v>
      </c>
      <c r="C1263" s="198"/>
      <c r="D1263" s="152" t="s">
        <v>818</v>
      </c>
      <c r="E1263" s="115" t="s">
        <v>184</v>
      </c>
      <c r="F1263" s="76"/>
      <c r="G1263" s="75"/>
      <c r="H1263" s="76">
        <v>0</v>
      </c>
      <c r="I1263" s="75">
        <v>0</v>
      </c>
    </row>
    <row r="1264" spans="1:9" ht="18">
      <c r="A1264" s="332">
        <v>21020315</v>
      </c>
      <c r="B1264" s="273" t="s">
        <v>662</v>
      </c>
      <c r="C1264" s="198"/>
      <c r="D1264" s="152" t="s">
        <v>818</v>
      </c>
      <c r="E1264" s="115" t="s">
        <v>187</v>
      </c>
      <c r="F1264" s="76">
        <v>50691</v>
      </c>
      <c r="G1264" s="75">
        <v>67589</v>
      </c>
      <c r="H1264" s="76">
        <v>56324.166666666664</v>
      </c>
      <c r="I1264" s="75">
        <v>69616.67</v>
      </c>
    </row>
    <row r="1265" spans="1:9" ht="18">
      <c r="A1265" s="197">
        <v>21020314</v>
      </c>
      <c r="B1265" s="273" t="s">
        <v>662</v>
      </c>
      <c r="C1265" s="198"/>
      <c r="D1265" s="152" t="s">
        <v>818</v>
      </c>
      <c r="E1265" s="115" t="s">
        <v>532</v>
      </c>
      <c r="F1265" s="76"/>
      <c r="G1265" s="75"/>
      <c r="H1265" s="76">
        <v>0</v>
      </c>
      <c r="I1265" s="75">
        <v>0</v>
      </c>
    </row>
    <row r="1266" spans="1:9" ht="18">
      <c r="A1266" s="197">
        <v>21020305</v>
      </c>
      <c r="B1266" s="273" t="s">
        <v>662</v>
      </c>
      <c r="C1266" s="198"/>
      <c r="D1266" s="152" t="s">
        <v>818</v>
      </c>
      <c r="E1266" s="115" t="s">
        <v>533</v>
      </c>
      <c r="F1266" s="76"/>
      <c r="G1266" s="75"/>
      <c r="H1266" s="76">
        <v>0</v>
      </c>
      <c r="I1266" s="75">
        <v>0</v>
      </c>
    </row>
    <row r="1267" spans="1:9" ht="18">
      <c r="A1267" s="197">
        <v>21020306</v>
      </c>
      <c r="B1267" s="273" t="s">
        <v>662</v>
      </c>
      <c r="C1267" s="198"/>
      <c r="D1267" s="152" t="s">
        <v>818</v>
      </c>
      <c r="E1267" s="115" t="s">
        <v>534</v>
      </c>
      <c r="F1267" s="76"/>
      <c r="G1267" s="75"/>
      <c r="H1267" s="76">
        <v>0</v>
      </c>
      <c r="I1267" s="75">
        <v>0</v>
      </c>
    </row>
    <row r="1268" spans="1:9" ht="18">
      <c r="A1268" s="331">
        <v>21020400</v>
      </c>
      <c r="B1268" s="188"/>
      <c r="C1268" s="189"/>
      <c r="D1268" s="152" t="s">
        <v>818</v>
      </c>
      <c r="E1268" s="72" t="s">
        <v>194</v>
      </c>
      <c r="F1268" s="76"/>
      <c r="G1268" s="75"/>
      <c r="H1268" s="76">
        <v>0</v>
      </c>
      <c r="I1268" s="75">
        <v>0</v>
      </c>
    </row>
    <row r="1269" spans="1:9" ht="18">
      <c r="A1269" s="332">
        <v>21020401</v>
      </c>
      <c r="B1269" s="273" t="s">
        <v>662</v>
      </c>
      <c r="C1269" s="198"/>
      <c r="D1269" s="152" t="s">
        <v>818</v>
      </c>
      <c r="E1269" s="115" t="s">
        <v>178</v>
      </c>
      <c r="F1269" s="76"/>
      <c r="G1269" s="75">
        <v>259011</v>
      </c>
      <c r="H1269" s="76">
        <v>215842.5</v>
      </c>
      <c r="I1269" s="75">
        <v>266781.33</v>
      </c>
    </row>
    <row r="1270" spans="1:9" ht="18">
      <c r="A1270" s="332">
        <v>21020402</v>
      </c>
      <c r="B1270" s="273" t="s">
        <v>662</v>
      </c>
      <c r="C1270" s="198"/>
      <c r="D1270" s="152" t="s">
        <v>818</v>
      </c>
      <c r="E1270" s="115" t="s">
        <v>179</v>
      </c>
      <c r="F1270" s="76"/>
      <c r="G1270" s="75">
        <v>146721</v>
      </c>
      <c r="H1270" s="76">
        <v>122267.5</v>
      </c>
      <c r="I1270" s="75">
        <v>151122.63</v>
      </c>
    </row>
    <row r="1271" spans="1:9" ht="18">
      <c r="A1271" s="332">
        <v>21020403</v>
      </c>
      <c r="B1271" s="273" t="s">
        <v>662</v>
      </c>
      <c r="C1271" s="198"/>
      <c r="D1271" s="152" t="s">
        <v>818</v>
      </c>
      <c r="E1271" s="115" t="s">
        <v>180</v>
      </c>
      <c r="F1271" s="76"/>
      <c r="G1271" s="75">
        <v>20520</v>
      </c>
      <c r="H1271" s="76">
        <v>17100</v>
      </c>
      <c r="I1271" s="75">
        <v>21135.599999999999</v>
      </c>
    </row>
    <row r="1272" spans="1:9" ht="18">
      <c r="A1272" s="332">
        <v>21020404</v>
      </c>
      <c r="B1272" s="273" t="s">
        <v>662</v>
      </c>
      <c r="C1272" s="198"/>
      <c r="D1272" s="152" t="s">
        <v>818</v>
      </c>
      <c r="E1272" s="115" t="s">
        <v>181</v>
      </c>
      <c r="F1272" s="76"/>
      <c r="G1272" s="75">
        <v>37429</v>
      </c>
      <c r="H1272" s="76">
        <v>31190.833333333332</v>
      </c>
      <c r="I1272" s="75">
        <v>38551.870000000003</v>
      </c>
    </row>
    <row r="1273" spans="1:9" ht="18">
      <c r="A1273" s="332" t="s">
        <v>545</v>
      </c>
      <c r="B1273" s="273" t="s">
        <v>662</v>
      </c>
      <c r="C1273" s="198"/>
      <c r="D1273" s="152" t="s">
        <v>818</v>
      </c>
      <c r="E1273" s="115" t="s">
        <v>184</v>
      </c>
      <c r="F1273" s="76"/>
      <c r="G1273" s="75"/>
      <c r="H1273" s="76">
        <v>0</v>
      </c>
      <c r="I1273" s="75">
        <v>0</v>
      </c>
    </row>
    <row r="1274" spans="1:9" ht="18">
      <c r="A1274" s="332">
        <v>21020415</v>
      </c>
      <c r="B1274" s="273" t="s">
        <v>662</v>
      </c>
      <c r="C1274" s="198"/>
      <c r="D1274" s="152" t="s">
        <v>818</v>
      </c>
      <c r="E1274" s="115" t="s">
        <v>187</v>
      </c>
      <c r="F1274" s="76"/>
      <c r="G1274" s="75">
        <v>150344</v>
      </c>
      <c r="H1274" s="76">
        <v>125286.66666666667</v>
      </c>
      <c r="I1274" s="75">
        <v>154854.32</v>
      </c>
    </row>
    <row r="1275" spans="1:9" ht="18">
      <c r="A1275" s="331">
        <v>21020500</v>
      </c>
      <c r="B1275" s="188"/>
      <c r="C1275" s="189"/>
      <c r="D1275" s="152" t="s">
        <v>818</v>
      </c>
      <c r="E1275" s="72" t="s">
        <v>195</v>
      </c>
      <c r="F1275" s="76"/>
      <c r="G1275" s="75"/>
      <c r="H1275" s="76">
        <v>0</v>
      </c>
      <c r="I1275" s="75">
        <v>0</v>
      </c>
    </row>
    <row r="1276" spans="1:9" ht="18">
      <c r="A1276" s="332">
        <v>21020501</v>
      </c>
      <c r="B1276" s="273" t="s">
        <v>662</v>
      </c>
      <c r="C1276" s="198"/>
      <c r="D1276" s="152" t="s">
        <v>818</v>
      </c>
      <c r="E1276" s="115" t="s">
        <v>178</v>
      </c>
      <c r="F1276" s="76">
        <v>109552</v>
      </c>
      <c r="G1276" s="75">
        <v>285453</v>
      </c>
      <c r="H1276" s="76">
        <v>237877.5</v>
      </c>
      <c r="I1276" s="75">
        <v>294016.59000000003</v>
      </c>
    </row>
    <row r="1277" spans="1:9" ht="18">
      <c r="A1277" s="333">
        <v>21020502</v>
      </c>
      <c r="B1277" s="273" t="s">
        <v>662</v>
      </c>
      <c r="C1277" s="204"/>
      <c r="D1277" s="152" t="s">
        <v>818</v>
      </c>
      <c r="E1277" s="115" t="s">
        <v>179</v>
      </c>
      <c r="F1277" s="76">
        <v>62600</v>
      </c>
      <c r="G1277" s="75">
        <v>160544</v>
      </c>
      <c r="H1277" s="76">
        <v>133786.66666666666</v>
      </c>
      <c r="I1277" s="75">
        <v>165360.32000000001</v>
      </c>
    </row>
    <row r="1278" spans="1:9" ht="18">
      <c r="A1278" s="333">
        <v>21020503</v>
      </c>
      <c r="B1278" s="273" t="s">
        <v>662</v>
      </c>
      <c r="C1278" s="204"/>
      <c r="D1278" s="152" t="s">
        <v>818</v>
      </c>
      <c r="E1278" s="115" t="s">
        <v>180</v>
      </c>
      <c r="F1278" s="76">
        <v>13878</v>
      </c>
      <c r="G1278" s="75">
        <v>32400</v>
      </c>
      <c r="H1278" s="76">
        <v>27000</v>
      </c>
      <c r="I1278" s="75">
        <v>33372</v>
      </c>
    </row>
    <row r="1279" spans="1:9" ht="18">
      <c r="A1279" s="333">
        <v>21020504</v>
      </c>
      <c r="B1279" s="273" t="s">
        <v>662</v>
      </c>
      <c r="C1279" s="204"/>
      <c r="D1279" s="152" t="s">
        <v>818</v>
      </c>
      <c r="E1279" s="115" t="s">
        <v>181</v>
      </c>
      <c r="F1279" s="76">
        <v>15650</v>
      </c>
      <c r="G1279" s="75">
        <v>40633</v>
      </c>
      <c r="H1279" s="76">
        <v>33860.833333333336</v>
      </c>
      <c r="I1279" s="75">
        <v>41851.99</v>
      </c>
    </row>
    <row r="1280" spans="1:9" ht="18">
      <c r="A1280" s="333" t="s">
        <v>545</v>
      </c>
      <c r="B1280" s="273" t="s">
        <v>662</v>
      </c>
      <c r="C1280" s="204"/>
      <c r="D1280" s="152" t="s">
        <v>818</v>
      </c>
      <c r="E1280" s="115" t="s">
        <v>184</v>
      </c>
      <c r="F1280" s="76"/>
      <c r="G1280" s="75"/>
      <c r="H1280" s="76">
        <v>0</v>
      </c>
      <c r="I1280" s="75">
        <v>0</v>
      </c>
    </row>
    <row r="1281" spans="1:9" ht="18">
      <c r="A1281" s="333">
        <v>21020515</v>
      </c>
      <c r="B1281" s="273" t="s">
        <v>662</v>
      </c>
      <c r="C1281" s="204"/>
      <c r="D1281" s="152" t="s">
        <v>818</v>
      </c>
      <c r="E1281" s="115" t="s">
        <v>187</v>
      </c>
      <c r="F1281" s="76">
        <v>161724</v>
      </c>
      <c r="G1281" s="75">
        <v>431127</v>
      </c>
      <c r="H1281" s="76">
        <v>359272.5</v>
      </c>
      <c r="I1281" s="75">
        <v>444060.81</v>
      </c>
    </row>
    <row r="1282" spans="1:9" ht="18">
      <c r="A1282" s="334">
        <v>21020600</v>
      </c>
      <c r="B1282" s="201"/>
      <c r="C1282" s="202"/>
      <c r="D1282" s="152" t="s">
        <v>818</v>
      </c>
      <c r="E1282" s="72" t="s">
        <v>196</v>
      </c>
      <c r="F1282" s="76"/>
      <c r="G1282" s="75"/>
    </row>
    <row r="1283" spans="1:9" ht="18">
      <c r="A1283" s="333">
        <v>21020605</v>
      </c>
      <c r="B1283" s="273" t="s">
        <v>662</v>
      </c>
      <c r="C1283" s="204"/>
      <c r="D1283" s="152" t="s">
        <v>818</v>
      </c>
      <c r="E1283" s="80" t="s">
        <v>199</v>
      </c>
      <c r="F1283" s="76"/>
      <c r="G1283" s="75"/>
    </row>
    <row r="1284" spans="1:9" ht="18">
      <c r="A1284" s="333"/>
      <c r="B1284" s="273"/>
      <c r="C1284" s="204"/>
      <c r="D1284" s="152" t="s">
        <v>818</v>
      </c>
      <c r="E1284" s="72" t="s">
        <v>204</v>
      </c>
      <c r="F1284" s="76"/>
      <c r="G1284" s="75"/>
    </row>
    <row r="1285" spans="1:9" ht="18">
      <c r="A1285" s="325">
        <v>22000000</v>
      </c>
      <c r="B1285" s="210"/>
      <c r="C1285" s="211"/>
      <c r="D1285" s="152" t="s">
        <v>818</v>
      </c>
      <c r="E1285" s="127" t="s">
        <v>202</v>
      </c>
      <c r="F1285" s="76"/>
      <c r="G1285" s="75"/>
    </row>
    <row r="1286" spans="1:9" ht="18">
      <c r="A1286" s="325">
        <v>22020100</v>
      </c>
      <c r="B1286" s="210"/>
      <c r="C1286" s="211"/>
      <c r="D1286" s="152" t="s">
        <v>818</v>
      </c>
      <c r="E1286" s="127" t="s">
        <v>205</v>
      </c>
      <c r="F1286" s="76"/>
      <c r="G1286" s="75"/>
    </row>
    <row r="1287" spans="1:9" ht="18.75">
      <c r="A1287" s="257">
        <v>22020101</v>
      </c>
      <c r="B1287" s="273" t="s">
        <v>662</v>
      </c>
      <c r="C1287" s="321"/>
      <c r="D1287" s="152" t="s">
        <v>818</v>
      </c>
      <c r="E1287" s="314" t="s">
        <v>206</v>
      </c>
      <c r="F1287" s="76"/>
      <c r="G1287" s="75">
        <v>200000</v>
      </c>
      <c r="H1287" s="76">
        <v>120000</v>
      </c>
      <c r="I1287" s="75">
        <v>200000</v>
      </c>
    </row>
    <row r="1288" spans="1:9" ht="18.75">
      <c r="A1288" s="257">
        <v>22020102</v>
      </c>
      <c r="B1288" s="273" t="s">
        <v>662</v>
      </c>
      <c r="C1288" s="321"/>
      <c r="D1288" s="152" t="s">
        <v>818</v>
      </c>
      <c r="E1288" s="314" t="s">
        <v>207</v>
      </c>
      <c r="F1288" s="76"/>
      <c r="G1288" s="75"/>
    </row>
    <row r="1289" spans="1:9" ht="18.75">
      <c r="A1289" s="257">
        <v>22020103</v>
      </c>
      <c r="B1289" s="273" t="s">
        <v>662</v>
      </c>
      <c r="C1289" s="321"/>
      <c r="D1289" s="152" t="s">
        <v>818</v>
      </c>
      <c r="E1289" s="314" t="s">
        <v>208</v>
      </c>
      <c r="F1289" s="76"/>
      <c r="G1289" s="75"/>
    </row>
    <row r="1290" spans="1:9" ht="18.75">
      <c r="A1290" s="257">
        <v>22020104</v>
      </c>
      <c r="B1290" s="273" t="s">
        <v>662</v>
      </c>
      <c r="C1290" s="321"/>
      <c r="D1290" s="152" t="s">
        <v>818</v>
      </c>
      <c r="E1290" s="314" t="s">
        <v>209</v>
      </c>
      <c r="F1290" s="76"/>
      <c r="G1290" s="75"/>
    </row>
    <row r="1291" spans="1:9" ht="18">
      <c r="A1291" s="325">
        <v>22020300</v>
      </c>
      <c r="B1291" s="210"/>
      <c r="C1291" s="211"/>
      <c r="D1291" s="152" t="s">
        <v>818</v>
      </c>
      <c r="E1291" s="127" t="s">
        <v>213</v>
      </c>
      <c r="F1291" s="76"/>
      <c r="G1291" s="75"/>
    </row>
    <row r="1292" spans="1:9" ht="18.75" thickBot="1">
      <c r="A1292" s="335">
        <v>22020313</v>
      </c>
      <c r="B1292" s="273" t="s">
        <v>662</v>
      </c>
      <c r="C1292" s="155"/>
      <c r="D1292" s="152" t="s">
        <v>818</v>
      </c>
      <c r="E1292" s="207" t="s">
        <v>222</v>
      </c>
      <c r="F1292" s="90"/>
      <c r="G1292" s="89"/>
      <c r="H1292" s="90"/>
      <c r="I1292" s="89">
        <v>5000000</v>
      </c>
    </row>
    <row r="1293" spans="1:9" ht="18">
      <c r="A1293" s="325"/>
      <c r="B1293" s="210"/>
      <c r="C1293" s="211"/>
      <c r="D1293" s="210"/>
      <c r="E1293" s="376" t="s">
        <v>164</v>
      </c>
      <c r="F1293" s="529">
        <f>SUM(F1253:F1283)</f>
        <v>1780533</v>
      </c>
      <c r="G1293" s="529">
        <f t="shared" ref="G1293:I1293" si="130">SUM(G1253:G1283)</f>
        <v>4611680</v>
      </c>
      <c r="H1293" s="529">
        <f t="shared" si="130"/>
        <v>3843066.6666666665</v>
      </c>
      <c r="I1293" s="529">
        <f t="shared" si="130"/>
        <v>7200836.0899999999</v>
      </c>
    </row>
    <row r="1294" spans="1:9" ht="18.75" thickBot="1">
      <c r="A1294" s="326"/>
      <c r="B1294" s="168"/>
      <c r="C1294" s="169"/>
      <c r="D1294" s="168"/>
      <c r="E1294" s="539" t="s">
        <v>204</v>
      </c>
      <c r="F1294" s="536">
        <f>SUM(F1287:F1292)</f>
        <v>0</v>
      </c>
      <c r="G1294" s="536">
        <f t="shared" ref="G1294:I1294" si="131">SUM(G1287:G1292)</f>
        <v>200000</v>
      </c>
      <c r="H1294" s="536">
        <f t="shared" si="131"/>
        <v>120000</v>
      </c>
      <c r="I1294" s="536">
        <f t="shared" si="131"/>
        <v>5200000</v>
      </c>
    </row>
    <row r="1295" spans="1:9" ht="19.5" thickBot="1">
      <c r="A1295" s="336"/>
      <c r="B1295" s="216"/>
      <c r="C1295" s="296"/>
      <c r="D1295" s="218"/>
      <c r="E1295" s="542" t="s">
        <v>300</v>
      </c>
      <c r="F1295" s="541">
        <f>F1293+F1294</f>
        <v>1780533</v>
      </c>
      <c r="G1295" s="541">
        <f t="shared" ref="G1295:I1295" si="132">G1293+G1294</f>
        <v>4811680</v>
      </c>
      <c r="H1295" s="541">
        <f t="shared" si="132"/>
        <v>3963066.6666666665</v>
      </c>
      <c r="I1295" s="541">
        <f t="shared" si="132"/>
        <v>12400836.09</v>
      </c>
    </row>
    <row r="1296" spans="1:9" ht="37.5">
      <c r="A1296" s="694" t="s">
        <v>819</v>
      </c>
      <c r="B1296" s="695"/>
      <c r="C1296" s="695"/>
      <c r="D1296" s="695"/>
      <c r="E1296" s="695"/>
      <c r="F1296" s="695"/>
      <c r="G1296" s="695"/>
      <c r="H1296" s="695"/>
      <c r="I1296" s="696"/>
    </row>
    <row r="1297" spans="1:9" ht="23.25">
      <c r="A1297" s="697" t="s">
        <v>492</v>
      </c>
      <c r="B1297" s="698"/>
      <c r="C1297" s="698"/>
      <c r="D1297" s="698"/>
      <c r="E1297" s="698"/>
      <c r="F1297" s="698"/>
      <c r="G1297" s="698"/>
      <c r="H1297" s="698"/>
      <c r="I1297" s="699"/>
    </row>
    <row r="1298" spans="1:9" ht="27.95" customHeight="1">
      <c r="A1298" s="689" t="s">
        <v>1046</v>
      </c>
      <c r="B1298" s="690"/>
      <c r="C1298" s="690"/>
      <c r="D1298" s="690"/>
      <c r="E1298" s="690"/>
      <c r="F1298" s="690"/>
      <c r="G1298" s="690"/>
      <c r="H1298" s="690"/>
      <c r="I1298" s="700"/>
    </row>
    <row r="1299" spans="1:9" ht="18.75" customHeight="1" thickBot="1">
      <c r="A1299" s="728" t="s">
        <v>281</v>
      </c>
      <c r="B1299" s="728"/>
      <c r="C1299" s="728"/>
      <c r="D1299" s="728"/>
      <c r="E1299" s="728"/>
      <c r="F1299" s="728"/>
      <c r="G1299" s="728"/>
      <c r="H1299" s="728"/>
      <c r="I1299" s="728"/>
    </row>
    <row r="1300" spans="1:9" ht="29.25" customHeight="1" thickBot="1">
      <c r="A1300" s="715" t="s">
        <v>408</v>
      </c>
      <c r="B1300" s="716"/>
      <c r="C1300" s="716"/>
      <c r="D1300" s="716"/>
      <c r="E1300" s="716"/>
      <c r="F1300" s="716"/>
      <c r="G1300" s="716"/>
      <c r="H1300" s="716"/>
      <c r="I1300" s="717"/>
    </row>
    <row r="1301" spans="1:9" s="171" customFormat="1" ht="36.75" thickBot="1">
      <c r="A1301" s="143" t="s">
        <v>471</v>
      </c>
      <c r="B1301" s="68" t="s">
        <v>464</v>
      </c>
      <c r="C1301" s="144" t="s">
        <v>460</v>
      </c>
      <c r="D1301" s="68" t="s">
        <v>463</v>
      </c>
      <c r="E1301" s="145" t="s">
        <v>1</v>
      </c>
      <c r="F1301" s="68" t="s">
        <v>1003</v>
      </c>
      <c r="G1301" s="146" t="s">
        <v>1002</v>
      </c>
      <c r="H1301" s="147" t="s">
        <v>1001</v>
      </c>
      <c r="I1301" s="148" t="s">
        <v>1048</v>
      </c>
    </row>
    <row r="1302" spans="1:9" ht="18">
      <c r="A1302" s="330">
        <v>20000000</v>
      </c>
      <c r="B1302" s="222"/>
      <c r="C1302" s="223"/>
      <c r="D1302" s="152" t="s">
        <v>818</v>
      </c>
      <c r="E1302" s="95" t="s">
        <v>163</v>
      </c>
      <c r="F1302" s="224"/>
      <c r="G1302" s="225"/>
    </row>
    <row r="1303" spans="1:9" ht="18">
      <c r="A1303" s="331">
        <v>21000000</v>
      </c>
      <c r="B1303" s="188"/>
      <c r="C1303" s="189"/>
      <c r="D1303" s="152" t="s">
        <v>818</v>
      </c>
      <c r="E1303" s="72" t="s">
        <v>164</v>
      </c>
      <c r="F1303" s="190"/>
      <c r="G1303" s="191"/>
    </row>
    <row r="1304" spans="1:9" ht="18">
      <c r="A1304" s="331">
        <v>21010000</v>
      </c>
      <c r="B1304" s="188"/>
      <c r="C1304" s="189"/>
      <c r="D1304" s="152" t="s">
        <v>818</v>
      </c>
      <c r="E1304" s="72" t="s">
        <v>165</v>
      </c>
      <c r="F1304" s="190"/>
      <c r="G1304" s="191"/>
    </row>
    <row r="1305" spans="1:9" ht="18">
      <c r="A1305" s="331">
        <v>21010300</v>
      </c>
      <c r="B1305" s="188"/>
      <c r="C1305" s="189"/>
      <c r="D1305" s="152" t="s">
        <v>818</v>
      </c>
      <c r="E1305" s="72" t="s">
        <v>172</v>
      </c>
      <c r="F1305" s="190"/>
      <c r="G1305" s="191"/>
    </row>
    <row r="1306" spans="1:9" ht="18">
      <c r="A1306" s="332">
        <v>21010302</v>
      </c>
      <c r="B1306" s="273" t="s">
        <v>662</v>
      </c>
      <c r="C1306" s="198"/>
      <c r="D1306" s="152" t="s">
        <v>818</v>
      </c>
      <c r="E1306" s="115" t="s">
        <v>713</v>
      </c>
      <c r="F1306" s="76">
        <v>211223</v>
      </c>
      <c r="G1306" s="75"/>
    </row>
    <row r="1307" spans="1:9" ht="18">
      <c r="A1307" s="332">
        <v>21010303</v>
      </c>
      <c r="B1307" s="273" t="s">
        <v>662</v>
      </c>
      <c r="C1307" s="198"/>
      <c r="D1307" s="152" t="s">
        <v>818</v>
      </c>
      <c r="E1307" s="115" t="s">
        <v>174</v>
      </c>
      <c r="F1307" s="76">
        <v>11547511</v>
      </c>
      <c r="G1307" s="75">
        <v>11350450</v>
      </c>
      <c r="H1307" s="76">
        <v>9458708.333333334</v>
      </c>
      <c r="I1307" s="75">
        <v>15690963.5</v>
      </c>
    </row>
    <row r="1308" spans="1:9" ht="18">
      <c r="A1308" s="332">
        <v>21010304</v>
      </c>
      <c r="B1308" s="273" t="s">
        <v>662</v>
      </c>
      <c r="C1308" s="198"/>
      <c r="D1308" s="152" t="s">
        <v>818</v>
      </c>
      <c r="E1308" s="115" t="s">
        <v>175</v>
      </c>
      <c r="F1308" s="76">
        <v>2088387</v>
      </c>
      <c r="G1308" s="75">
        <v>3323033</v>
      </c>
      <c r="H1308" s="76">
        <v>2769194.1666666665</v>
      </c>
      <c r="I1308" s="75">
        <v>13422723.99</v>
      </c>
    </row>
    <row r="1309" spans="1:9" ht="18">
      <c r="A1309" s="197">
        <v>21010106</v>
      </c>
      <c r="B1309" s="273" t="s">
        <v>662</v>
      </c>
      <c r="C1309" s="198"/>
      <c r="D1309" s="152" t="s">
        <v>818</v>
      </c>
      <c r="E1309" s="80" t="s">
        <v>171</v>
      </c>
      <c r="F1309" s="76"/>
      <c r="G1309" s="75"/>
      <c r="H1309" s="76">
        <v>0</v>
      </c>
      <c r="I1309" s="75">
        <v>0</v>
      </c>
    </row>
    <row r="1310" spans="1:9" ht="18">
      <c r="A1310" s="226"/>
      <c r="B1310" s="273" t="s">
        <v>662</v>
      </c>
      <c r="C1310" s="198"/>
      <c r="D1310" s="152" t="s">
        <v>818</v>
      </c>
      <c r="E1310" s="115" t="s">
        <v>693</v>
      </c>
      <c r="F1310" s="76"/>
      <c r="G1310" s="75"/>
      <c r="I1310" s="75">
        <v>9511736.8800000008</v>
      </c>
    </row>
    <row r="1311" spans="1:9" ht="18">
      <c r="A1311" s="331">
        <v>21020000</v>
      </c>
      <c r="B1311" s="188"/>
      <c r="C1311" s="189"/>
      <c r="D1311" s="152" t="s">
        <v>818</v>
      </c>
      <c r="E1311" s="72" t="s">
        <v>177</v>
      </c>
      <c r="F1311" s="76"/>
      <c r="G1311" s="75"/>
      <c r="H1311" s="76">
        <v>0</v>
      </c>
      <c r="I1311" s="75">
        <v>0</v>
      </c>
    </row>
    <row r="1312" spans="1:9" ht="36">
      <c r="A1312" s="331">
        <v>21020300</v>
      </c>
      <c r="B1312" s="188"/>
      <c r="C1312" s="189"/>
      <c r="D1312" s="152" t="s">
        <v>818</v>
      </c>
      <c r="E1312" s="72" t="s">
        <v>193</v>
      </c>
      <c r="F1312" s="76"/>
      <c r="G1312" s="75"/>
      <c r="H1312" s="76">
        <v>0</v>
      </c>
      <c r="I1312" s="75">
        <v>0</v>
      </c>
    </row>
    <row r="1313" spans="1:9" ht="18">
      <c r="A1313" s="332">
        <v>21020312</v>
      </c>
      <c r="B1313" s="273" t="s">
        <v>662</v>
      </c>
      <c r="C1313" s="198"/>
      <c r="D1313" s="152" t="s">
        <v>818</v>
      </c>
      <c r="E1313" s="115" t="s">
        <v>184</v>
      </c>
      <c r="F1313" s="76"/>
      <c r="G1313" s="75"/>
      <c r="H1313" s="76">
        <v>0</v>
      </c>
      <c r="I1313" s="75">
        <v>0</v>
      </c>
    </row>
    <row r="1314" spans="1:9" ht="18">
      <c r="A1314" s="332">
        <v>21020320</v>
      </c>
      <c r="B1314" s="273" t="s">
        <v>662</v>
      </c>
      <c r="C1314" s="198"/>
      <c r="D1314" s="152" t="s">
        <v>818</v>
      </c>
      <c r="E1314" s="115" t="s">
        <v>660</v>
      </c>
      <c r="F1314" s="76">
        <v>172703</v>
      </c>
      <c r="G1314" s="75"/>
      <c r="H1314" s="76">
        <v>0</v>
      </c>
      <c r="I1314" s="75">
        <v>0</v>
      </c>
    </row>
    <row r="1315" spans="1:9" ht="18">
      <c r="A1315" s="332">
        <v>21020327</v>
      </c>
      <c r="B1315" s="273" t="s">
        <v>662</v>
      </c>
      <c r="C1315" s="198"/>
      <c r="D1315" s="152" t="s">
        <v>818</v>
      </c>
      <c r="E1315" s="115" t="s">
        <v>190</v>
      </c>
      <c r="F1315" s="76">
        <v>36846</v>
      </c>
      <c r="G1315" s="75"/>
      <c r="H1315" s="76">
        <v>0</v>
      </c>
      <c r="I1315" s="75">
        <v>0</v>
      </c>
    </row>
    <row r="1316" spans="1:9" ht="18">
      <c r="A1316" s="282">
        <v>21020126</v>
      </c>
      <c r="B1316" s="273" t="s">
        <v>662</v>
      </c>
      <c r="C1316" s="198"/>
      <c r="D1316" s="152" t="s">
        <v>818</v>
      </c>
      <c r="E1316" s="258" t="s">
        <v>709</v>
      </c>
      <c r="F1316" s="76"/>
      <c r="G1316" s="75"/>
      <c r="H1316" s="76">
        <v>0</v>
      </c>
      <c r="I1316" s="75">
        <v>0</v>
      </c>
    </row>
    <row r="1317" spans="1:9" ht="18">
      <c r="A1317" s="282">
        <v>21020116</v>
      </c>
      <c r="B1317" s="273" t="s">
        <v>662</v>
      </c>
      <c r="C1317" s="198"/>
      <c r="D1317" s="152" t="s">
        <v>818</v>
      </c>
      <c r="E1317" s="258" t="s">
        <v>708</v>
      </c>
      <c r="F1317" s="76">
        <v>181591</v>
      </c>
      <c r="G1317" s="75"/>
      <c r="H1317" s="76">
        <v>0</v>
      </c>
      <c r="I1317" s="75">
        <v>0</v>
      </c>
    </row>
    <row r="1318" spans="1:9" ht="18">
      <c r="A1318" s="331">
        <v>21020400</v>
      </c>
      <c r="B1318" s="188"/>
      <c r="C1318" s="189"/>
      <c r="D1318" s="152" t="s">
        <v>818</v>
      </c>
      <c r="E1318" s="72" t="s">
        <v>194</v>
      </c>
      <c r="F1318" s="76"/>
      <c r="G1318" s="75"/>
      <c r="H1318" s="76">
        <v>0</v>
      </c>
      <c r="I1318" s="75">
        <v>0</v>
      </c>
    </row>
    <row r="1319" spans="1:9" ht="18">
      <c r="A1319" s="332">
        <v>21020412</v>
      </c>
      <c r="B1319" s="273" t="s">
        <v>662</v>
      </c>
      <c r="C1319" s="198"/>
      <c r="D1319" s="152" t="s">
        <v>818</v>
      </c>
      <c r="E1319" s="115" t="s">
        <v>708</v>
      </c>
      <c r="F1319" s="76">
        <v>1007854</v>
      </c>
      <c r="G1319" s="75">
        <v>1741844</v>
      </c>
      <c r="H1319" s="76">
        <v>1451536.6666666667</v>
      </c>
      <c r="I1319" s="75">
        <v>1794099.32</v>
      </c>
    </row>
    <row r="1320" spans="1:9" ht="18">
      <c r="A1320" s="332">
        <v>21020420</v>
      </c>
      <c r="B1320" s="273" t="s">
        <v>662</v>
      </c>
      <c r="C1320" s="198"/>
      <c r="D1320" s="152" t="s">
        <v>818</v>
      </c>
      <c r="E1320" s="115" t="s">
        <v>660</v>
      </c>
      <c r="F1320" s="76">
        <v>1153904</v>
      </c>
      <c r="G1320" s="75">
        <v>712826</v>
      </c>
      <c r="H1320" s="76">
        <v>594021.66666666663</v>
      </c>
      <c r="I1320" s="75">
        <v>734210.78</v>
      </c>
    </row>
    <row r="1321" spans="1:9" ht="18">
      <c r="A1321" s="332">
        <v>21020427</v>
      </c>
      <c r="B1321" s="273" t="s">
        <v>662</v>
      </c>
      <c r="C1321" s="198"/>
      <c r="D1321" s="152" t="s">
        <v>818</v>
      </c>
      <c r="E1321" s="115" t="s">
        <v>190</v>
      </c>
      <c r="F1321" s="76">
        <v>535869</v>
      </c>
      <c r="G1321" s="75">
        <v>1550086</v>
      </c>
      <c r="H1321" s="76">
        <v>1291738.3333333333</v>
      </c>
      <c r="I1321" s="75">
        <v>1596588.58</v>
      </c>
    </row>
    <row r="1322" spans="1:9" ht="18">
      <c r="A1322" s="331">
        <v>21020500</v>
      </c>
      <c r="B1322" s="188"/>
      <c r="C1322" s="189"/>
      <c r="D1322" s="152" t="s">
        <v>818</v>
      </c>
      <c r="E1322" s="72" t="s">
        <v>195</v>
      </c>
      <c r="F1322" s="76"/>
      <c r="G1322" s="75"/>
      <c r="H1322" s="76">
        <v>0</v>
      </c>
      <c r="I1322" s="75">
        <v>0</v>
      </c>
    </row>
    <row r="1323" spans="1:9" ht="18">
      <c r="A1323" s="331" t="s">
        <v>545</v>
      </c>
      <c r="B1323" s="188"/>
      <c r="C1323" s="189"/>
      <c r="D1323" s="152" t="s">
        <v>818</v>
      </c>
      <c r="E1323" s="72" t="s">
        <v>708</v>
      </c>
      <c r="F1323" s="76"/>
      <c r="G1323" s="75"/>
      <c r="H1323" s="76">
        <v>0</v>
      </c>
      <c r="I1323" s="75">
        <v>0</v>
      </c>
    </row>
    <row r="1324" spans="1:9" ht="18">
      <c r="A1324" s="333">
        <v>21020520</v>
      </c>
      <c r="B1324" s="273" t="s">
        <v>662</v>
      </c>
      <c r="C1324" s="204"/>
      <c r="D1324" s="152" t="s">
        <v>818</v>
      </c>
      <c r="E1324" s="115" t="s">
        <v>660</v>
      </c>
      <c r="F1324" s="76">
        <v>175497</v>
      </c>
      <c r="G1324" s="75">
        <v>608800</v>
      </c>
      <c r="H1324" s="76">
        <v>507333.33333333331</v>
      </c>
      <c r="I1324" s="75">
        <v>627064</v>
      </c>
    </row>
    <row r="1325" spans="1:9" ht="18">
      <c r="A1325" s="333">
        <v>21020527</v>
      </c>
      <c r="B1325" s="273" t="s">
        <v>662</v>
      </c>
      <c r="C1325" s="204"/>
      <c r="D1325" s="152" t="s">
        <v>818</v>
      </c>
      <c r="E1325" s="115" t="s">
        <v>190</v>
      </c>
      <c r="F1325" s="76">
        <v>194445</v>
      </c>
      <c r="G1325" s="75">
        <v>2531454</v>
      </c>
      <c r="H1325" s="76">
        <v>2109545</v>
      </c>
      <c r="I1325" s="75">
        <v>2607397.62</v>
      </c>
    </row>
    <row r="1326" spans="1:9" ht="18">
      <c r="A1326" s="334">
        <v>21020600</v>
      </c>
      <c r="B1326" s="201"/>
      <c r="C1326" s="202"/>
      <c r="D1326" s="152" t="s">
        <v>818</v>
      </c>
      <c r="E1326" s="72" t="s">
        <v>196</v>
      </c>
      <c r="F1326" s="76"/>
      <c r="G1326" s="75"/>
      <c r="H1326" s="76">
        <v>0</v>
      </c>
      <c r="I1326" s="75">
        <v>0</v>
      </c>
    </row>
    <row r="1327" spans="1:9" ht="18">
      <c r="A1327" s="333">
        <v>21020605</v>
      </c>
      <c r="B1327" s="273" t="s">
        <v>662</v>
      </c>
      <c r="C1327" s="204"/>
      <c r="D1327" s="152" t="s">
        <v>818</v>
      </c>
      <c r="E1327" s="80" t="s">
        <v>199</v>
      </c>
      <c r="F1327" s="76"/>
      <c r="G1327" s="75"/>
    </row>
    <row r="1328" spans="1:9" ht="18">
      <c r="A1328" s="325">
        <v>22000000</v>
      </c>
      <c r="B1328" s="210"/>
      <c r="C1328" s="211"/>
      <c r="D1328" s="152" t="s">
        <v>818</v>
      </c>
      <c r="E1328" s="127" t="s">
        <v>202</v>
      </c>
      <c r="F1328" s="76"/>
      <c r="G1328" s="75"/>
    </row>
    <row r="1329" spans="1:9" ht="18">
      <c r="A1329" s="325">
        <v>22020000</v>
      </c>
      <c r="B1329" s="210"/>
      <c r="C1329" s="211"/>
      <c r="D1329" s="152" t="s">
        <v>818</v>
      </c>
      <c r="E1329" s="127" t="s">
        <v>204</v>
      </c>
      <c r="F1329" s="76"/>
      <c r="G1329" s="75"/>
    </row>
    <row r="1330" spans="1:9" ht="18">
      <c r="A1330" s="325">
        <v>22020100</v>
      </c>
      <c r="B1330" s="210"/>
      <c r="C1330" s="211"/>
      <c r="D1330" s="152" t="s">
        <v>818</v>
      </c>
      <c r="E1330" s="127" t="s">
        <v>205</v>
      </c>
      <c r="F1330" s="76"/>
      <c r="G1330" s="75"/>
    </row>
    <row r="1331" spans="1:9" ht="18">
      <c r="A1331" s="335">
        <v>22020102</v>
      </c>
      <c r="B1331" s="273" t="s">
        <v>664</v>
      </c>
      <c r="C1331" s="155"/>
      <c r="D1331" s="152" t="s">
        <v>818</v>
      </c>
      <c r="E1331" s="207" t="s">
        <v>207</v>
      </c>
      <c r="F1331" s="76"/>
      <c r="G1331" s="75">
        <v>500000</v>
      </c>
      <c r="H1331" s="76">
        <v>210000</v>
      </c>
      <c r="I1331" s="75">
        <v>500000</v>
      </c>
    </row>
    <row r="1332" spans="1:9" ht="18">
      <c r="A1332" s="325">
        <v>22020300</v>
      </c>
      <c r="B1332" s="210"/>
      <c r="C1332" s="211"/>
      <c r="D1332" s="152" t="s">
        <v>818</v>
      </c>
      <c r="E1332" s="127" t="s">
        <v>213</v>
      </c>
      <c r="F1332" s="76"/>
      <c r="G1332" s="75"/>
    </row>
    <row r="1333" spans="1:9" ht="18">
      <c r="A1333" s="335" t="s">
        <v>714</v>
      </c>
      <c r="B1333" s="273" t="s">
        <v>662</v>
      </c>
      <c r="C1333" s="155"/>
      <c r="D1333" s="152" t="s">
        <v>818</v>
      </c>
      <c r="E1333" s="207" t="s">
        <v>218</v>
      </c>
      <c r="F1333" s="76">
        <v>4500000</v>
      </c>
      <c r="G1333" s="75">
        <v>20000000</v>
      </c>
      <c r="H1333" s="76">
        <v>28400000</v>
      </c>
      <c r="I1333" s="75">
        <v>30000000</v>
      </c>
    </row>
    <row r="1334" spans="1:9" ht="18">
      <c r="A1334" s="335">
        <v>22020313</v>
      </c>
      <c r="B1334" s="273" t="s">
        <v>662</v>
      </c>
      <c r="C1334" s="155"/>
      <c r="D1334" s="152" t="s">
        <v>818</v>
      </c>
      <c r="E1334" s="207" t="s">
        <v>685</v>
      </c>
      <c r="F1334" s="76">
        <v>3000000</v>
      </c>
      <c r="G1334" s="75">
        <v>4000000</v>
      </c>
      <c r="H1334" s="76">
        <v>3210000</v>
      </c>
      <c r="I1334" s="75">
        <v>10000000</v>
      </c>
    </row>
    <row r="1335" spans="1:9" ht="18">
      <c r="A1335" s="325"/>
      <c r="B1335" s="210"/>
      <c r="C1335" s="211"/>
      <c r="D1335" s="210"/>
      <c r="E1335" s="133" t="s">
        <v>164</v>
      </c>
      <c r="F1335" s="536">
        <f>SUM(F1306:F1325)</f>
        <v>17305830</v>
      </c>
      <c r="G1335" s="536">
        <f t="shared" ref="G1335:I1335" si="133">SUM(G1306:G1325)</f>
        <v>21818493</v>
      </c>
      <c r="H1335" s="536">
        <f t="shared" si="133"/>
        <v>18182077.5</v>
      </c>
      <c r="I1335" s="536">
        <f t="shared" si="133"/>
        <v>45984784.670000002</v>
      </c>
    </row>
    <row r="1336" spans="1:9" ht="18.75" thickBot="1">
      <c r="A1336" s="326"/>
      <c r="B1336" s="168"/>
      <c r="C1336" s="169"/>
      <c r="D1336" s="168"/>
      <c r="E1336" s="170" t="s">
        <v>204</v>
      </c>
      <c r="F1336" s="536">
        <f>SUM(F1331:F1334)</f>
        <v>7500000</v>
      </c>
      <c r="G1336" s="536">
        <f t="shared" ref="G1336:I1336" si="134">SUM(G1331:G1334)</f>
        <v>24500000</v>
      </c>
      <c r="H1336" s="536">
        <f t="shared" si="134"/>
        <v>31820000</v>
      </c>
      <c r="I1336" s="536">
        <f t="shared" si="134"/>
        <v>40500000</v>
      </c>
    </row>
    <row r="1337" spans="1:9" ht="19.5" thickBot="1">
      <c r="A1337" s="336"/>
      <c r="B1337" s="216"/>
      <c r="C1337" s="296"/>
      <c r="D1337" s="218"/>
      <c r="E1337" s="308" t="s">
        <v>300</v>
      </c>
      <c r="F1337" s="536">
        <f>F1335+F1336</f>
        <v>24805830</v>
      </c>
      <c r="G1337" s="536">
        <f t="shared" ref="G1337:I1337" si="135">G1335+G1336</f>
        <v>46318493</v>
      </c>
      <c r="H1337" s="536">
        <f t="shared" si="135"/>
        <v>50002077.5</v>
      </c>
      <c r="I1337" s="536">
        <f t="shared" si="135"/>
        <v>86484784.670000002</v>
      </c>
    </row>
    <row r="1338" spans="1:9" ht="37.5">
      <c r="A1338" s="694" t="s">
        <v>819</v>
      </c>
      <c r="B1338" s="695"/>
      <c r="C1338" s="695"/>
      <c r="D1338" s="695"/>
      <c r="E1338" s="695"/>
      <c r="F1338" s="695"/>
      <c r="G1338" s="695"/>
      <c r="H1338" s="695"/>
      <c r="I1338" s="696"/>
    </row>
    <row r="1339" spans="1:9" ht="23.25">
      <c r="A1339" s="697" t="s">
        <v>492</v>
      </c>
      <c r="B1339" s="698"/>
      <c r="C1339" s="698"/>
      <c r="D1339" s="698"/>
      <c r="E1339" s="698"/>
      <c r="F1339" s="698"/>
      <c r="G1339" s="698"/>
      <c r="H1339" s="698"/>
      <c r="I1339" s="699"/>
    </row>
    <row r="1340" spans="1:9" ht="20.25" customHeight="1">
      <c r="A1340" s="689" t="s">
        <v>1046</v>
      </c>
      <c r="B1340" s="690"/>
      <c r="C1340" s="690"/>
      <c r="D1340" s="690"/>
      <c r="E1340" s="690"/>
      <c r="F1340" s="690"/>
      <c r="G1340" s="690"/>
      <c r="H1340" s="690"/>
      <c r="I1340" s="700"/>
    </row>
    <row r="1341" spans="1:9" ht="18.75" customHeight="1" thickBot="1">
      <c r="A1341" s="728" t="s">
        <v>281</v>
      </c>
      <c r="B1341" s="728"/>
      <c r="C1341" s="728"/>
      <c r="D1341" s="728"/>
      <c r="E1341" s="728"/>
      <c r="F1341" s="728"/>
      <c r="G1341" s="728"/>
      <c r="H1341" s="728"/>
      <c r="I1341" s="728"/>
    </row>
    <row r="1342" spans="1:9" ht="26.25" customHeight="1" thickBot="1">
      <c r="A1342" s="715" t="s">
        <v>409</v>
      </c>
      <c r="B1342" s="716"/>
      <c r="C1342" s="716"/>
      <c r="D1342" s="716"/>
      <c r="E1342" s="716"/>
      <c r="F1342" s="716"/>
      <c r="G1342" s="716"/>
      <c r="H1342" s="716"/>
      <c r="I1342" s="717"/>
    </row>
    <row r="1343" spans="1:9" s="171" customFormat="1" ht="36" customHeight="1" thickBot="1">
      <c r="A1343" s="143" t="s">
        <v>471</v>
      </c>
      <c r="B1343" s="68" t="s">
        <v>464</v>
      </c>
      <c r="C1343" s="144" t="s">
        <v>460</v>
      </c>
      <c r="D1343" s="68" t="s">
        <v>463</v>
      </c>
      <c r="E1343" s="145" t="s">
        <v>1</v>
      </c>
      <c r="F1343" s="68" t="s">
        <v>1003</v>
      </c>
      <c r="G1343" s="146" t="s">
        <v>1002</v>
      </c>
      <c r="H1343" s="147" t="s">
        <v>1001</v>
      </c>
      <c r="I1343" s="148" t="s">
        <v>1048</v>
      </c>
    </row>
    <row r="1344" spans="1:9" ht="18">
      <c r="A1344" s="330">
        <v>20000000</v>
      </c>
      <c r="B1344" s="222"/>
      <c r="C1344" s="223"/>
      <c r="D1344" s="152" t="s">
        <v>818</v>
      </c>
      <c r="E1344" s="95" t="s">
        <v>163</v>
      </c>
      <c r="F1344" s="224"/>
      <c r="G1344" s="225"/>
    </row>
    <row r="1345" spans="1:7" ht="18">
      <c r="A1345" s="331">
        <v>21000000</v>
      </c>
      <c r="B1345" s="188"/>
      <c r="C1345" s="189"/>
      <c r="D1345" s="152" t="s">
        <v>818</v>
      </c>
      <c r="E1345" s="72" t="s">
        <v>164</v>
      </c>
      <c r="F1345" s="190"/>
      <c r="G1345" s="191"/>
    </row>
    <row r="1346" spans="1:7" ht="18">
      <c r="A1346" s="331">
        <v>21010000</v>
      </c>
      <c r="B1346" s="188"/>
      <c r="C1346" s="189"/>
      <c r="D1346" s="152" t="s">
        <v>818</v>
      </c>
      <c r="E1346" s="72" t="s">
        <v>165</v>
      </c>
      <c r="F1346" s="190"/>
      <c r="G1346" s="191"/>
    </row>
    <row r="1347" spans="1:7" ht="18">
      <c r="A1347" s="332">
        <v>21010103</v>
      </c>
      <c r="B1347" s="273" t="s">
        <v>662</v>
      </c>
      <c r="C1347" s="198"/>
      <c r="D1347" s="152" t="s">
        <v>818</v>
      </c>
      <c r="E1347" s="80" t="s">
        <v>168</v>
      </c>
      <c r="F1347" s="195"/>
      <c r="G1347" s="196"/>
    </row>
    <row r="1348" spans="1:7" ht="18">
      <c r="A1348" s="332">
        <v>21010104</v>
      </c>
      <c r="B1348" s="273" t="s">
        <v>662</v>
      </c>
      <c r="C1348" s="198"/>
      <c r="D1348" s="152" t="s">
        <v>818</v>
      </c>
      <c r="E1348" s="80" t="s">
        <v>169</v>
      </c>
      <c r="F1348" s="195"/>
      <c r="G1348" s="196"/>
    </row>
    <row r="1349" spans="1:7" ht="18">
      <c r="A1349" s="332">
        <v>21010105</v>
      </c>
      <c r="B1349" s="273" t="s">
        <v>662</v>
      </c>
      <c r="C1349" s="198"/>
      <c r="D1349" s="152" t="s">
        <v>818</v>
      </c>
      <c r="E1349" s="80" t="s">
        <v>170</v>
      </c>
      <c r="F1349" s="195"/>
      <c r="G1349" s="196"/>
    </row>
    <row r="1350" spans="1:7" ht="18">
      <c r="A1350" s="197">
        <v>21010106</v>
      </c>
      <c r="B1350" s="273" t="s">
        <v>662</v>
      </c>
      <c r="C1350" s="198"/>
      <c r="D1350" s="152" t="s">
        <v>818</v>
      </c>
      <c r="E1350" s="80" t="s">
        <v>171</v>
      </c>
      <c r="F1350" s="195"/>
      <c r="G1350" s="196"/>
    </row>
    <row r="1351" spans="1:7" ht="18">
      <c r="A1351" s="226"/>
      <c r="B1351" s="273" t="s">
        <v>662</v>
      </c>
      <c r="C1351" s="198"/>
      <c r="D1351" s="152" t="s">
        <v>818</v>
      </c>
      <c r="E1351" s="115" t="s">
        <v>699</v>
      </c>
      <c r="F1351" s="195"/>
      <c r="G1351" s="196"/>
    </row>
    <row r="1352" spans="1:7" ht="36">
      <c r="A1352" s="331" t="s">
        <v>715</v>
      </c>
      <c r="B1352" s="273"/>
      <c r="C1352" s="189"/>
      <c r="D1352" s="152" t="s">
        <v>818</v>
      </c>
      <c r="E1352" s="72" t="s">
        <v>193</v>
      </c>
      <c r="F1352" s="195"/>
      <c r="G1352" s="196"/>
    </row>
    <row r="1353" spans="1:7" ht="18">
      <c r="A1353" s="197">
        <v>21020301</v>
      </c>
      <c r="B1353" s="273" t="s">
        <v>662</v>
      </c>
      <c r="C1353" s="198"/>
      <c r="D1353" s="152" t="s">
        <v>818</v>
      </c>
      <c r="E1353" s="115" t="s">
        <v>178</v>
      </c>
      <c r="F1353" s="137"/>
      <c r="G1353" s="338"/>
    </row>
    <row r="1354" spans="1:7" ht="18">
      <c r="A1354" s="197">
        <v>21020302</v>
      </c>
      <c r="B1354" s="273" t="s">
        <v>662</v>
      </c>
      <c r="C1354" s="198"/>
      <c r="D1354" s="152" t="s">
        <v>818</v>
      </c>
      <c r="E1354" s="115" t="s">
        <v>179</v>
      </c>
      <c r="F1354" s="137"/>
      <c r="G1354" s="338"/>
    </row>
    <row r="1355" spans="1:7" ht="18">
      <c r="A1355" s="197">
        <v>21020303</v>
      </c>
      <c r="B1355" s="273" t="s">
        <v>662</v>
      </c>
      <c r="C1355" s="198"/>
      <c r="D1355" s="152" t="s">
        <v>818</v>
      </c>
      <c r="E1355" s="115" t="s">
        <v>180</v>
      </c>
      <c r="F1355" s="137"/>
      <c r="G1355" s="338"/>
    </row>
    <row r="1356" spans="1:7" ht="18">
      <c r="A1356" s="197">
        <v>21020304</v>
      </c>
      <c r="B1356" s="273" t="s">
        <v>662</v>
      </c>
      <c r="C1356" s="198"/>
      <c r="D1356" s="152" t="s">
        <v>818</v>
      </c>
      <c r="E1356" s="115" t="s">
        <v>181</v>
      </c>
      <c r="F1356" s="137"/>
      <c r="G1356" s="338"/>
    </row>
    <row r="1357" spans="1:7" ht="18">
      <c r="A1357" s="197">
        <v>21020312</v>
      </c>
      <c r="B1357" s="273" t="s">
        <v>662</v>
      </c>
      <c r="C1357" s="198"/>
      <c r="D1357" s="152" t="s">
        <v>818</v>
      </c>
      <c r="E1357" s="115" t="s">
        <v>184</v>
      </c>
      <c r="F1357" s="137"/>
      <c r="G1357" s="338"/>
    </row>
    <row r="1358" spans="1:7" ht="18">
      <c r="A1358" s="197">
        <v>21020315</v>
      </c>
      <c r="B1358" s="273" t="s">
        <v>662</v>
      </c>
      <c r="C1358" s="198"/>
      <c r="D1358" s="152" t="s">
        <v>818</v>
      </c>
      <c r="E1358" s="115" t="s">
        <v>187</v>
      </c>
      <c r="F1358" s="137"/>
      <c r="G1358" s="338"/>
    </row>
    <row r="1359" spans="1:7" ht="18">
      <c r="A1359" s="197">
        <v>21020314</v>
      </c>
      <c r="B1359" s="273" t="s">
        <v>662</v>
      </c>
      <c r="C1359" s="198"/>
      <c r="D1359" s="152" t="s">
        <v>818</v>
      </c>
      <c r="E1359" s="115" t="s">
        <v>532</v>
      </c>
      <c r="F1359" s="137"/>
      <c r="G1359" s="338"/>
    </row>
    <row r="1360" spans="1:7" ht="18">
      <c r="A1360" s="197">
        <v>21020305</v>
      </c>
      <c r="B1360" s="273" t="s">
        <v>662</v>
      </c>
      <c r="C1360" s="198"/>
      <c r="D1360" s="152" t="s">
        <v>818</v>
      </c>
      <c r="E1360" s="115" t="s">
        <v>533</v>
      </c>
      <c r="F1360" s="137"/>
      <c r="G1360" s="338"/>
    </row>
    <row r="1361" spans="1:7" ht="18">
      <c r="A1361" s="197">
        <v>21020306</v>
      </c>
      <c r="B1361" s="273" t="s">
        <v>662</v>
      </c>
      <c r="C1361" s="198"/>
      <c r="D1361" s="152" t="s">
        <v>818</v>
      </c>
      <c r="E1361" s="115" t="s">
        <v>534</v>
      </c>
      <c r="F1361" s="137"/>
      <c r="G1361" s="338"/>
    </row>
    <row r="1362" spans="1:7" ht="18">
      <c r="A1362" s="331">
        <v>21020400</v>
      </c>
      <c r="B1362" s="273"/>
      <c r="C1362" s="189"/>
      <c r="D1362" s="152" t="s">
        <v>818</v>
      </c>
      <c r="E1362" s="72" t="s">
        <v>194</v>
      </c>
      <c r="F1362" s="195"/>
      <c r="G1362" s="196"/>
    </row>
    <row r="1363" spans="1:7" ht="18">
      <c r="A1363" s="332">
        <v>21020401</v>
      </c>
      <c r="B1363" s="273" t="s">
        <v>662</v>
      </c>
      <c r="C1363" s="198"/>
      <c r="D1363" s="152" t="s">
        <v>818</v>
      </c>
      <c r="E1363" s="115" t="s">
        <v>178</v>
      </c>
      <c r="F1363" s="195"/>
      <c r="G1363" s="196"/>
    </row>
    <row r="1364" spans="1:7" ht="18">
      <c r="A1364" s="332">
        <v>21020402</v>
      </c>
      <c r="B1364" s="273" t="s">
        <v>662</v>
      </c>
      <c r="C1364" s="198"/>
      <c r="D1364" s="152" t="s">
        <v>818</v>
      </c>
      <c r="E1364" s="115" t="s">
        <v>179</v>
      </c>
      <c r="F1364" s="195"/>
      <c r="G1364" s="196"/>
    </row>
    <row r="1365" spans="1:7" ht="18">
      <c r="A1365" s="332">
        <v>21020403</v>
      </c>
      <c r="B1365" s="273" t="s">
        <v>662</v>
      </c>
      <c r="C1365" s="198"/>
      <c r="D1365" s="152" t="s">
        <v>818</v>
      </c>
      <c r="E1365" s="115" t="s">
        <v>180</v>
      </c>
      <c r="F1365" s="195"/>
      <c r="G1365" s="196"/>
    </row>
    <row r="1366" spans="1:7" ht="18">
      <c r="A1366" s="332">
        <v>21020404</v>
      </c>
      <c r="B1366" s="273" t="s">
        <v>662</v>
      </c>
      <c r="C1366" s="198"/>
      <c r="D1366" s="152" t="s">
        <v>818</v>
      </c>
      <c r="E1366" s="115" t="s">
        <v>181</v>
      </c>
      <c r="F1366" s="195"/>
      <c r="G1366" s="196"/>
    </row>
    <row r="1367" spans="1:7" ht="18">
      <c r="A1367" s="332" t="s">
        <v>545</v>
      </c>
      <c r="B1367" s="273" t="s">
        <v>662</v>
      </c>
      <c r="C1367" s="198"/>
      <c r="D1367" s="152" t="s">
        <v>818</v>
      </c>
      <c r="E1367" s="115" t="s">
        <v>184</v>
      </c>
      <c r="F1367" s="195"/>
      <c r="G1367" s="196"/>
    </row>
    <row r="1368" spans="1:7" ht="18">
      <c r="A1368" s="332">
        <v>21020415</v>
      </c>
      <c r="B1368" s="273" t="s">
        <v>662</v>
      </c>
      <c r="C1368" s="198"/>
      <c r="D1368" s="152" t="s">
        <v>818</v>
      </c>
      <c r="E1368" s="115" t="s">
        <v>187</v>
      </c>
      <c r="F1368" s="195"/>
      <c r="G1368" s="196"/>
    </row>
    <row r="1369" spans="1:7" ht="18">
      <c r="A1369" s="331">
        <v>21020500</v>
      </c>
      <c r="B1369" s="188"/>
      <c r="C1369" s="189"/>
      <c r="D1369" s="152" t="s">
        <v>818</v>
      </c>
      <c r="E1369" s="72" t="s">
        <v>195</v>
      </c>
      <c r="F1369" s="195"/>
      <c r="G1369" s="196"/>
    </row>
    <row r="1370" spans="1:7" ht="18">
      <c r="A1370" s="332">
        <v>21020501</v>
      </c>
      <c r="B1370" s="273" t="s">
        <v>662</v>
      </c>
      <c r="C1370" s="198"/>
      <c r="D1370" s="152" t="s">
        <v>818</v>
      </c>
      <c r="E1370" s="115" t="s">
        <v>178</v>
      </c>
      <c r="F1370" s="195"/>
      <c r="G1370" s="196"/>
    </row>
    <row r="1371" spans="1:7" ht="18">
      <c r="A1371" s="333">
        <v>21020502</v>
      </c>
      <c r="B1371" s="273" t="s">
        <v>662</v>
      </c>
      <c r="C1371" s="204"/>
      <c r="D1371" s="152" t="s">
        <v>818</v>
      </c>
      <c r="E1371" s="115" t="s">
        <v>179</v>
      </c>
      <c r="F1371" s="195"/>
      <c r="G1371" s="196"/>
    </row>
    <row r="1372" spans="1:7" ht="18">
      <c r="A1372" s="333">
        <v>21020503</v>
      </c>
      <c r="B1372" s="273" t="s">
        <v>662</v>
      </c>
      <c r="C1372" s="204"/>
      <c r="D1372" s="152" t="s">
        <v>818</v>
      </c>
      <c r="E1372" s="115" t="s">
        <v>180</v>
      </c>
      <c r="F1372" s="195"/>
      <c r="G1372" s="196"/>
    </row>
    <row r="1373" spans="1:7" ht="18">
      <c r="A1373" s="333">
        <v>21020504</v>
      </c>
      <c r="B1373" s="273" t="s">
        <v>662</v>
      </c>
      <c r="C1373" s="204"/>
      <c r="D1373" s="152" t="s">
        <v>818</v>
      </c>
      <c r="E1373" s="115" t="s">
        <v>181</v>
      </c>
      <c r="F1373" s="195"/>
      <c r="G1373" s="196"/>
    </row>
    <row r="1374" spans="1:7" ht="18">
      <c r="A1374" s="333" t="s">
        <v>545</v>
      </c>
      <c r="B1374" s="273" t="s">
        <v>662</v>
      </c>
      <c r="C1374" s="204"/>
      <c r="D1374" s="152" t="s">
        <v>818</v>
      </c>
      <c r="E1374" s="115" t="s">
        <v>184</v>
      </c>
      <c r="F1374" s="195"/>
      <c r="G1374" s="196"/>
    </row>
    <row r="1375" spans="1:7" ht="18">
      <c r="A1375" s="333">
        <v>21020515</v>
      </c>
      <c r="B1375" s="273" t="s">
        <v>662</v>
      </c>
      <c r="C1375" s="204"/>
      <c r="D1375" s="152" t="s">
        <v>818</v>
      </c>
      <c r="E1375" s="115" t="s">
        <v>187</v>
      </c>
      <c r="F1375" s="195"/>
      <c r="G1375" s="196"/>
    </row>
    <row r="1376" spans="1:7" ht="18">
      <c r="A1376" s="200">
        <v>21020600</v>
      </c>
      <c r="B1376" s="201"/>
      <c r="C1376" s="202"/>
      <c r="D1376" s="152" t="s">
        <v>818</v>
      </c>
      <c r="E1376" s="72" t="s">
        <v>196</v>
      </c>
      <c r="F1376" s="195"/>
      <c r="G1376" s="196"/>
    </row>
    <row r="1377" spans="1:9" ht="18">
      <c r="A1377" s="294">
        <v>21020605</v>
      </c>
      <c r="B1377" s="273" t="s">
        <v>662</v>
      </c>
      <c r="C1377" s="204"/>
      <c r="D1377" s="152" t="s">
        <v>818</v>
      </c>
      <c r="E1377" s="80" t="s">
        <v>199</v>
      </c>
      <c r="F1377" s="195"/>
      <c r="G1377" s="196"/>
      <c r="I1377" s="75">
        <v>5000000</v>
      </c>
    </row>
    <row r="1378" spans="1:9" ht="18">
      <c r="A1378" s="294"/>
      <c r="B1378" s="273"/>
      <c r="C1378" s="204"/>
      <c r="D1378" s="152" t="s">
        <v>818</v>
      </c>
      <c r="E1378" s="337" t="s">
        <v>815</v>
      </c>
      <c r="F1378" s="195"/>
      <c r="G1378" s="196"/>
    </row>
    <row r="1379" spans="1:9" ht="18">
      <c r="A1379" s="325">
        <v>22020000</v>
      </c>
      <c r="B1379" s="210"/>
      <c r="C1379" s="211"/>
      <c r="D1379" s="152" t="s">
        <v>818</v>
      </c>
      <c r="E1379" s="127" t="s">
        <v>204</v>
      </c>
      <c r="F1379" s="195"/>
      <c r="G1379" s="196"/>
    </row>
    <row r="1380" spans="1:9" ht="18">
      <c r="A1380" s="325">
        <v>22020100</v>
      </c>
      <c r="B1380" s="210"/>
      <c r="C1380" s="211"/>
      <c r="D1380" s="152" t="s">
        <v>818</v>
      </c>
      <c r="E1380" s="127" t="s">
        <v>205</v>
      </c>
      <c r="F1380" s="195"/>
      <c r="G1380" s="196"/>
    </row>
    <row r="1381" spans="1:9" ht="18">
      <c r="A1381" s="335">
        <v>22020102</v>
      </c>
      <c r="B1381" s="273" t="s">
        <v>662</v>
      </c>
      <c r="C1381" s="155"/>
      <c r="D1381" s="152" t="s">
        <v>818</v>
      </c>
      <c r="E1381" s="207" t="s">
        <v>207</v>
      </c>
      <c r="F1381" s="195"/>
      <c r="G1381" s="196"/>
    </row>
    <row r="1382" spans="1:9" ht="18">
      <c r="A1382" s="335">
        <v>22020313</v>
      </c>
      <c r="B1382" s="273" t="s">
        <v>662</v>
      </c>
      <c r="C1382" s="155"/>
      <c r="D1382" s="152" t="s">
        <v>818</v>
      </c>
      <c r="E1382" s="207" t="s">
        <v>221</v>
      </c>
      <c r="F1382" s="76"/>
      <c r="G1382" s="75">
        <v>400000</v>
      </c>
      <c r="H1382" s="76">
        <v>400000</v>
      </c>
      <c r="I1382" s="75">
        <v>3000000</v>
      </c>
    </row>
    <row r="1383" spans="1:9" ht="18.75" thickBot="1">
      <c r="A1383" s="325"/>
      <c r="B1383" s="210"/>
      <c r="C1383" s="211"/>
      <c r="D1383" s="210"/>
      <c r="E1383" s="208" t="s">
        <v>164</v>
      </c>
      <c r="F1383" s="90">
        <f>SUM(F1347:F1377)</f>
        <v>0</v>
      </c>
      <c r="G1383" s="90">
        <f t="shared" ref="G1383:I1383" si="136">SUM(G1347:G1377)</f>
        <v>0</v>
      </c>
      <c r="H1383" s="90">
        <f t="shared" si="136"/>
        <v>0</v>
      </c>
      <c r="I1383" s="90">
        <f t="shared" si="136"/>
        <v>5000000</v>
      </c>
    </row>
    <row r="1384" spans="1:9" ht="18.75" thickBot="1">
      <c r="A1384" s="326"/>
      <c r="B1384" s="168"/>
      <c r="C1384" s="169"/>
      <c r="D1384" s="168"/>
      <c r="E1384" s="379" t="s">
        <v>204</v>
      </c>
      <c r="F1384" s="529">
        <f>SUM(F1381:F1382)</f>
        <v>0</v>
      </c>
      <c r="G1384" s="529">
        <f t="shared" ref="G1384:I1384" si="137">SUM(G1381:G1382)</f>
        <v>400000</v>
      </c>
      <c r="H1384" s="529">
        <f t="shared" si="137"/>
        <v>400000</v>
      </c>
      <c r="I1384" s="529">
        <f t="shared" si="137"/>
        <v>3000000</v>
      </c>
    </row>
    <row r="1385" spans="1:9" ht="18.75" thickBot="1">
      <c r="A1385" s="339"/>
      <c r="B1385" s="340"/>
      <c r="C1385" s="341"/>
      <c r="D1385" s="340"/>
      <c r="E1385" s="493" t="s">
        <v>300</v>
      </c>
      <c r="F1385" s="541">
        <f>F1383+F1384</f>
        <v>0</v>
      </c>
      <c r="G1385" s="541">
        <f t="shared" ref="G1385:I1385" si="138">G1383+G1384</f>
        <v>400000</v>
      </c>
      <c r="H1385" s="541">
        <f t="shared" si="138"/>
        <v>400000</v>
      </c>
      <c r="I1385" s="541">
        <f t="shared" si="138"/>
        <v>8000000</v>
      </c>
    </row>
    <row r="1386" spans="1:9" ht="37.5">
      <c r="A1386" s="694" t="s">
        <v>819</v>
      </c>
      <c r="B1386" s="695"/>
      <c r="C1386" s="695"/>
      <c r="D1386" s="695"/>
      <c r="E1386" s="695"/>
      <c r="F1386" s="695"/>
      <c r="G1386" s="695"/>
      <c r="H1386" s="695"/>
      <c r="I1386" s="696"/>
    </row>
    <row r="1387" spans="1:9" ht="23.25">
      <c r="A1387" s="697" t="s">
        <v>492</v>
      </c>
      <c r="B1387" s="698"/>
      <c r="C1387" s="698"/>
      <c r="D1387" s="698"/>
      <c r="E1387" s="698"/>
      <c r="F1387" s="698"/>
      <c r="G1387" s="698"/>
      <c r="H1387" s="698"/>
      <c r="I1387" s="699"/>
    </row>
    <row r="1388" spans="1:9" ht="27.95" customHeight="1">
      <c r="A1388" s="689" t="s">
        <v>1046</v>
      </c>
      <c r="B1388" s="690"/>
      <c r="C1388" s="690"/>
      <c r="D1388" s="690"/>
      <c r="E1388" s="690"/>
      <c r="F1388" s="690"/>
      <c r="G1388" s="690"/>
      <c r="H1388" s="690"/>
      <c r="I1388" s="700"/>
    </row>
    <row r="1389" spans="1:9" ht="27.95" customHeight="1" thickBot="1">
      <c r="A1389" s="728" t="s">
        <v>336</v>
      </c>
      <c r="B1389" s="728"/>
      <c r="C1389" s="728"/>
      <c r="D1389" s="728"/>
      <c r="E1389" s="728"/>
      <c r="F1389" s="728"/>
      <c r="G1389" s="728"/>
      <c r="H1389" s="728"/>
      <c r="I1389" s="728"/>
    </row>
    <row r="1390" spans="1:9" ht="27.95" customHeight="1" thickBot="1">
      <c r="A1390" s="704" t="s">
        <v>411</v>
      </c>
      <c r="B1390" s="705"/>
      <c r="C1390" s="705"/>
      <c r="D1390" s="705"/>
      <c r="E1390" s="705"/>
      <c r="F1390" s="705"/>
      <c r="G1390" s="705"/>
      <c r="H1390" s="705"/>
      <c r="I1390" s="706"/>
    </row>
    <row r="1391" spans="1:9" s="171" customFormat="1" ht="36.75" thickBot="1">
      <c r="A1391" s="343" t="s">
        <v>716</v>
      </c>
      <c r="B1391" s="68" t="s">
        <v>464</v>
      </c>
      <c r="C1391" s="344" t="s">
        <v>460</v>
      </c>
      <c r="D1391" s="345" t="s">
        <v>463</v>
      </c>
      <c r="E1391" s="346" t="s">
        <v>1</v>
      </c>
      <c r="F1391" s="68" t="s">
        <v>1003</v>
      </c>
      <c r="G1391" s="146" t="s">
        <v>1002</v>
      </c>
      <c r="H1391" s="147" t="s">
        <v>1001</v>
      </c>
      <c r="I1391" s="148" t="s">
        <v>1048</v>
      </c>
    </row>
    <row r="1392" spans="1:9" ht="27.95" customHeight="1">
      <c r="A1392" s="347">
        <v>22400100101</v>
      </c>
      <c r="B1392" s="348" t="s">
        <v>662</v>
      </c>
      <c r="C1392" s="172"/>
      <c r="D1392" s="152" t="s">
        <v>818</v>
      </c>
      <c r="E1392" s="153" t="s">
        <v>375</v>
      </c>
      <c r="F1392" s="76">
        <f>F1458</f>
        <v>13581797</v>
      </c>
      <c r="G1392" s="76">
        <f t="shared" ref="G1392:I1392" si="139">G1458</f>
        <v>59812655</v>
      </c>
      <c r="H1392" s="76">
        <f t="shared" si="139"/>
        <v>44877212.5</v>
      </c>
      <c r="I1392" s="76">
        <f t="shared" si="139"/>
        <v>72684589.109999999</v>
      </c>
    </row>
    <row r="1393" spans="1:9" ht="27.95" customHeight="1">
      <c r="A1393" s="335">
        <v>22400100102</v>
      </c>
      <c r="B1393" s="273" t="s">
        <v>662</v>
      </c>
      <c r="C1393" s="155"/>
      <c r="D1393" s="152" t="s">
        <v>818</v>
      </c>
      <c r="E1393" s="115" t="s">
        <v>410</v>
      </c>
      <c r="F1393" s="76">
        <f>F1517</f>
        <v>11436952</v>
      </c>
      <c r="G1393" s="76">
        <f t="shared" ref="G1393:I1393" si="140">G1517</f>
        <v>55063252</v>
      </c>
      <c r="H1393" s="76">
        <f t="shared" si="140"/>
        <v>28802710</v>
      </c>
      <c r="I1393" s="76">
        <f t="shared" si="140"/>
        <v>65092355.530000001</v>
      </c>
    </row>
    <row r="1394" spans="1:9" ht="27.95" customHeight="1">
      <c r="A1394" s="335">
        <v>22400100104</v>
      </c>
      <c r="B1394" s="273" t="s">
        <v>662</v>
      </c>
      <c r="C1394" s="155"/>
      <c r="D1394" s="152" t="s">
        <v>818</v>
      </c>
      <c r="E1394" s="115" t="s">
        <v>377</v>
      </c>
      <c r="F1394" s="76">
        <f>F1573</f>
        <v>24114237</v>
      </c>
      <c r="G1394" s="76">
        <f t="shared" ref="G1394:I1394" si="141">G1573</f>
        <v>37882503</v>
      </c>
      <c r="H1394" s="76">
        <f t="shared" si="141"/>
        <v>31908752.5</v>
      </c>
      <c r="I1394" s="76">
        <f t="shared" si="141"/>
        <v>128144273.28</v>
      </c>
    </row>
    <row r="1395" spans="1:9" ht="18">
      <c r="A1395" s="335">
        <v>22400100105</v>
      </c>
      <c r="B1395" s="273" t="s">
        <v>662</v>
      </c>
      <c r="C1395" s="155"/>
      <c r="D1395" s="152" t="s">
        <v>818</v>
      </c>
      <c r="E1395" s="115" t="s">
        <v>378</v>
      </c>
      <c r="F1395" s="76">
        <f>F1632</f>
        <v>33765921</v>
      </c>
      <c r="G1395" s="76">
        <f t="shared" ref="G1395:I1395" si="142">G1632</f>
        <v>85629467</v>
      </c>
      <c r="H1395" s="76">
        <f t="shared" si="142"/>
        <v>63740555.833333328</v>
      </c>
      <c r="I1395" s="76">
        <f t="shared" si="142"/>
        <v>102592395.65000001</v>
      </c>
    </row>
    <row r="1396" spans="1:9" ht="18">
      <c r="A1396" s="335">
        <v>22400100106</v>
      </c>
      <c r="B1396" s="273" t="s">
        <v>662</v>
      </c>
      <c r="C1396" s="155"/>
      <c r="D1396" s="152" t="s">
        <v>818</v>
      </c>
      <c r="E1396" s="115" t="s">
        <v>379</v>
      </c>
      <c r="F1396" s="76">
        <f>F1686</f>
        <v>6884121</v>
      </c>
      <c r="G1396" s="76">
        <f t="shared" ref="G1396:I1396" si="143">G1686</f>
        <v>15625665</v>
      </c>
      <c r="H1396" s="76">
        <f t="shared" si="143"/>
        <v>14107510.499999998</v>
      </c>
      <c r="I1396" s="76">
        <f t="shared" si="143"/>
        <v>22242440.789999999</v>
      </c>
    </row>
    <row r="1397" spans="1:9" ht="18">
      <c r="A1397" s="349">
        <v>22400100107</v>
      </c>
      <c r="B1397" s="273" t="s">
        <v>662</v>
      </c>
      <c r="C1397" s="350"/>
      <c r="D1397" s="152" t="s">
        <v>818</v>
      </c>
      <c r="E1397" s="116" t="s">
        <v>380</v>
      </c>
      <c r="F1397" s="76">
        <f>F1744</f>
        <v>4342857</v>
      </c>
      <c r="G1397" s="76">
        <f t="shared" ref="G1397:I1397" si="144">G1744</f>
        <v>6828649</v>
      </c>
      <c r="H1397" s="76">
        <f t="shared" si="144"/>
        <v>5690540.833333334</v>
      </c>
      <c r="I1397" s="76">
        <f t="shared" si="144"/>
        <v>8679018.9600000009</v>
      </c>
    </row>
    <row r="1398" spans="1:9" ht="18">
      <c r="A1398" s="335"/>
      <c r="B1398" s="152"/>
      <c r="C1398" s="155"/>
      <c r="D1398" s="152"/>
      <c r="E1398" s="115"/>
      <c r="F1398" s="76"/>
      <c r="G1398" s="75"/>
    </row>
    <row r="1399" spans="1:9" ht="18.75" thickBot="1">
      <c r="A1399" s="349"/>
      <c r="B1399" s="351"/>
      <c r="C1399" s="350"/>
      <c r="D1399" s="351"/>
      <c r="E1399" s="116"/>
      <c r="F1399" s="90"/>
      <c r="G1399" s="89"/>
      <c r="H1399" s="90"/>
      <c r="I1399" s="89"/>
    </row>
    <row r="1400" spans="1:9" ht="18.75" thickBot="1">
      <c r="A1400" s="327"/>
      <c r="B1400" s="244"/>
      <c r="C1400" s="245"/>
      <c r="D1400" s="244"/>
      <c r="E1400" s="246" t="s">
        <v>300</v>
      </c>
      <c r="F1400" s="534">
        <f>SUM(F1392:F1399)</f>
        <v>94125885</v>
      </c>
      <c r="G1400" s="534">
        <f t="shared" ref="G1400:I1400" si="145">SUM(G1392:G1399)</f>
        <v>260842191</v>
      </c>
      <c r="H1400" s="534">
        <f t="shared" si="145"/>
        <v>189127282.16666666</v>
      </c>
      <c r="I1400" s="534">
        <f t="shared" si="145"/>
        <v>399435073.31999999</v>
      </c>
    </row>
    <row r="1401" spans="1:9" ht="18.75" thickBot="1">
      <c r="A1401" s="734" t="s">
        <v>514</v>
      </c>
      <c r="B1401" s="735"/>
      <c r="C1401" s="735"/>
      <c r="D1401" s="735"/>
      <c r="E1401" s="735"/>
      <c r="F1401" s="735"/>
      <c r="G1401" s="735"/>
      <c r="H1401" s="736"/>
      <c r="I1401" s="737"/>
    </row>
    <row r="1402" spans="1:9" ht="18">
      <c r="A1402" s="325"/>
      <c r="B1402" s="210"/>
      <c r="C1402" s="211"/>
      <c r="D1402" s="210"/>
      <c r="E1402" s="133" t="s">
        <v>164</v>
      </c>
      <c r="F1402" s="517">
        <f>F1457+F1516+F1572+F1631+F1685+F1743</f>
        <v>41883169</v>
      </c>
      <c r="G1402" s="517">
        <f t="shared" ref="G1402:I1402" si="146">G1457+G1516+G1572+G1631+G1685+G1743</f>
        <v>205900000</v>
      </c>
      <c r="H1402" s="517">
        <f t="shared" si="146"/>
        <v>143342123</v>
      </c>
      <c r="I1402" s="517">
        <f t="shared" si="146"/>
        <v>324800000</v>
      </c>
    </row>
    <row r="1403" spans="1:9" ht="18.75" thickBot="1">
      <c r="A1403" s="352"/>
      <c r="B1403" s="353"/>
      <c r="C1403" s="354"/>
      <c r="D1403" s="353"/>
      <c r="E1403" s="355" t="s">
        <v>204</v>
      </c>
      <c r="F1403" s="518">
        <f>F1456+F1515+F1571+F1630+F1684+F1742</f>
        <v>52242716</v>
      </c>
      <c r="G1403" s="518">
        <f t="shared" ref="G1403:I1403" si="147">G1456+G1515+G1571+G1630+G1684+G1742</f>
        <v>54942191</v>
      </c>
      <c r="H1403" s="518">
        <f t="shared" si="147"/>
        <v>45785159.166666664</v>
      </c>
      <c r="I1403" s="518">
        <f t="shared" si="147"/>
        <v>74635073.320000008</v>
      </c>
    </row>
    <row r="1404" spans="1:9" ht="18.75" thickBot="1">
      <c r="A1404" s="356"/>
      <c r="B1404" s="357"/>
      <c r="C1404" s="358"/>
      <c r="D1404" s="357"/>
      <c r="E1404" s="359" t="s">
        <v>300</v>
      </c>
      <c r="F1404" s="519">
        <f>F1402+F1403</f>
        <v>94125885</v>
      </c>
      <c r="G1404" s="519">
        <f t="shared" ref="G1404:I1404" si="148">G1402+G1403</f>
        <v>260842191</v>
      </c>
      <c r="H1404" s="519">
        <f t="shared" si="148"/>
        <v>189127282.16666666</v>
      </c>
      <c r="I1404" s="519">
        <f t="shared" si="148"/>
        <v>399435073.31999999</v>
      </c>
    </row>
    <row r="1405" spans="1:9" ht="37.5">
      <c r="A1405" s="694" t="s">
        <v>819</v>
      </c>
      <c r="B1405" s="695"/>
      <c r="C1405" s="695"/>
      <c r="D1405" s="695"/>
      <c r="E1405" s="695"/>
      <c r="F1405" s="695"/>
      <c r="G1405" s="695"/>
      <c r="H1405" s="695"/>
      <c r="I1405" s="696"/>
    </row>
    <row r="1406" spans="1:9" ht="23.25">
      <c r="A1406" s="697" t="s">
        <v>492</v>
      </c>
      <c r="B1406" s="698"/>
      <c r="C1406" s="698"/>
      <c r="D1406" s="698"/>
      <c r="E1406" s="698"/>
      <c r="F1406" s="698"/>
      <c r="G1406" s="698"/>
      <c r="H1406" s="698"/>
      <c r="I1406" s="699"/>
    </row>
    <row r="1407" spans="1:9" ht="27.95" customHeight="1">
      <c r="A1407" s="689" t="s">
        <v>1046</v>
      </c>
      <c r="B1407" s="690"/>
      <c r="C1407" s="690"/>
      <c r="D1407" s="690"/>
      <c r="E1407" s="690"/>
      <c r="F1407" s="690"/>
      <c r="G1407" s="690"/>
      <c r="H1407" s="690"/>
      <c r="I1407" s="700"/>
    </row>
    <row r="1408" spans="1:9" ht="18.75" customHeight="1" thickBot="1">
      <c r="A1408" s="728" t="s">
        <v>281</v>
      </c>
      <c r="B1408" s="728"/>
      <c r="C1408" s="728"/>
      <c r="D1408" s="728"/>
      <c r="E1408" s="728"/>
      <c r="F1408" s="728"/>
      <c r="G1408" s="728"/>
      <c r="H1408" s="728"/>
      <c r="I1408" s="728"/>
    </row>
    <row r="1409" spans="1:9" ht="18.75" thickBot="1">
      <c r="A1409" s="721" t="s">
        <v>412</v>
      </c>
      <c r="B1409" s="722"/>
      <c r="C1409" s="722"/>
      <c r="D1409" s="722"/>
      <c r="E1409" s="722"/>
      <c r="F1409" s="722"/>
      <c r="G1409" s="722"/>
      <c r="H1409" s="722"/>
      <c r="I1409" s="723"/>
    </row>
    <row r="1410" spans="1:9" s="171" customFormat="1" ht="36.75" thickBot="1">
      <c r="A1410" s="143" t="s">
        <v>471</v>
      </c>
      <c r="B1410" s="68" t="s">
        <v>464</v>
      </c>
      <c r="C1410" s="144" t="s">
        <v>460</v>
      </c>
      <c r="D1410" s="68" t="s">
        <v>463</v>
      </c>
      <c r="E1410" s="145" t="s">
        <v>1</v>
      </c>
      <c r="F1410" s="68" t="s">
        <v>1003</v>
      </c>
      <c r="G1410" s="146" t="s">
        <v>1002</v>
      </c>
      <c r="H1410" s="147" t="s">
        <v>1001</v>
      </c>
      <c r="I1410" s="148" t="s">
        <v>1048</v>
      </c>
    </row>
    <row r="1411" spans="1:9" ht="18">
      <c r="A1411" s="360">
        <v>20000000</v>
      </c>
      <c r="B1411" s="361"/>
      <c r="C1411" s="362"/>
      <c r="D1411" s="152" t="s">
        <v>818</v>
      </c>
      <c r="E1411" s="95" t="s">
        <v>163</v>
      </c>
      <c r="F1411" s="224"/>
      <c r="G1411" s="225"/>
    </row>
    <row r="1412" spans="1:9" ht="18">
      <c r="A1412" s="332">
        <v>21000000</v>
      </c>
      <c r="B1412" s="111"/>
      <c r="C1412" s="198"/>
      <c r="D1412" s="152" t="s">
        <v>818</v>
      </c>
      <c r="E1412" s="72" t="s">
        <v>164</v>
      </c>
      <c r="F1412" s="190"/>
      <c r="G1412" s="191"/>
    </row>
    <row r="1413" spans="1:9" ht="18">
      <c r="A1413" s="332">
        <v>21010000</v>
      </c>
      <c r="B1413" s="111"/>
      <c r="C1413" s="198"/>
      <c r="D1413" s="152" t="s">
        <v>818</v>
      </c>
      <c r="E1413" s="72" t="s">
        <v>165</v>
      </c>
      <c r="F1413" s="190"/>
      <c r="G1413" s="191"/>
    </row>
    <row r="1414" spans="1:9" ht="18">
      <c r="A1414" s="332">
        <v>21010103</v>
      </c>
      <c r="B1414" s="273" t="s">
        <v>662</v>
      </c>
      <c r="C1414" s="198"/>
      <c r="D1414" s="152" t="s">
        <v>818</v>
      </c>
      <c r="E1414" s="80" t="s">
        <v>168</v>
      </c>
      <c r="F1414" s="497">
        <v>565196</v>
      </c>
      <c r="G1414" s="494">
        <v>1363808</v>
      </c>
      <c r="H1414" s="497">
        <v>1136506.6666666667</v>
      </c>
      <c r="I1414" s="494">
        <v>2404722.2400000002</v>
      </c>
    </row>
    <row r="1415" spans="1:9" ht="18">
      <c r="A1415" s="332">
        <v>21010104</v>
      </c>
      <c r="B1415" s="273" t="s">
        <v>662</v>
      </c>
      <c r="C1415" s="198"/>
      <c r="D1415" s="152" t="s">
        <v>818</v>
      </c>
      <c r="E1415" s="80" t="s">
        <v>169</v>
      </c>
      <c r="F1415" s="497">
        <v>1677606</v>
      </c>
      <c r="G1415" s="494">
        <v>2857897</v>
      </c>
      <c r="H1415" s="497">
        <v>2381580.8333333335</v>
      </c>
      <c r="I1415" s="494">
        <v>2943633.91</v>
      </c>
    </row>
    <row r="1416" spans="1:9" ht="18">
      <c r="A1416" s="332" t="s">
        <v>717</v>
      </c>
      <c r="B1416" s="273" t="s">
        <v>662</v>
      </c>
      <c r="C1416" s="198"/>
      <c r="D1416" s="152" t="s">
        <v>818</v>
      </c>
      <c r="E1416" s="80" t="s">
        <v>170</v>
      </c>
      <c r="F1416" s="497">
        <v>1631348</v>
      </c>
      <c r="G1416" s="494">
        <v>523708</v>
      </c>
      <c r="H1416" s="497">
        <v>436423.33333333331</v>
      </c>
      <c r="I1416" s="494">
        <v>539419.24</v>
      </c>
    </row>
    <row r="1417" spans="1:9" ht="18">
      <c r="A1417" s="197">
        <v>21010106</v>
      </c>
      <c r="B1417" s="273" t="s">
        <v>662</v>
      </c>
      <c r="C1417" s="198"/>
      <c r="D1417" s="152" t="s">
        <v>818</v>
      </c>
      <c r="E1417" s="119" t="s">
        <v>999</v>
      </c>
      <c r="F1417" s="498"/>
      <c r="G1417" s="75">
        <v>1789082</v>
      </c>
      <c r="H1417" s="498">
        <v>1490901.6666666667</v>
      </c>
      <c r="I1417" s="75">
        <v>1842754.46</v>
      </c>
    </row>
    <row r="1418" spans="1:9" ht="18">
      <c r="A1418" s="226"/>
      <c r="B1418" s="273" t="s">
        <v>662</v>
      </c>
      <c r="C1418" s="198"/>
      <c r="D1418" s="152" t="s">
        <v>818</v>
      </c>
      <c r="E1418" s="115" t="s">
        <v>699</v>
      </c>
      <c r="F1418" s="497"/>
      <c r="G1418" s="494"/>
      <c r="H1418" s="497"/>
      <c r="I1418" s="494">
        <v>977554.46</v>
      </c>
    </row>
    <row r="1419" spans="1:9" ht="36">
      <c r="A1419" s="332">
        <v>21020300</v>
      </c>
      <c r="B1419" s="111"/>
      <c r="C1419" s="198"/>
      <c r="D1419" s="152" t="s">
        <v>818</v>
      </c>
      <c r="E1419" s="72" t="s">
        <v>193</v>
      </c>
      <c r="F1419" s="498"/>
      <c r="G1419" s="75"/>
      <c r="H1419" s="498">
        <v>0</v>
      </c>
      <c r="I1419" s="75">
        <v>0</v>
      </c>
    </row>
    <row r="1420" spans="1:9" ht="18">
      <c r="A1420" s="332">
        <v>21020301</v>
      </c>
      <c r="B1420" s="273" t="s">
        <v>662</v>
      </c>
      <c r="C1420" s="198"/>
      <c r="D1420" s="152" t="s">
        <v>818</v>
      </c>
      <c r="E1420" s="115" t="s">
        <v>178</v>
      </c>
      <c r="F1420" s="497">
        <v>197818</v>
      </c>
      <c r="G1420" s="495">
        <v>477333</v>
      </c>
      <c r="H1420" s="497">
        <v>397777.5</v>
      </c>
      <c r="I1420" s="495">
        <v>491652.99</v>
      </c>
    </row>
    <row r="1421" spans="1:9" ht="18">
      <c r="A1421" s="332">
        <v>21020302</v>
      </c>
      <c r="B1421" s="273" t="s">
        <v>662</v>
      </c>
      <c r="C1421" s="198"/>
      <c r="D1421" s="152" t="s">
        <v>818</v>
      </c>
      <c r="E1421" s="115" t="s">
        <v>179</v>
      </c>
      <c r="F1421" s="497">
        <v>113034</v>
      </c>
      <c r="G1421" s="495">
        <v>172671</v>
      </c>
      <c r="H1421" s="497">
        <v>143892.5</v>
      </c>
      <c r="I1421" s="495">
        <v>177851.13</v>
      </c>
    </row>
    <row r="1422" spans="1:9" ht="18">
      <c r="A1422" s="332">
        <v>21020303</v>
      </c>
      <c r="B1422" s="273" t="s">
        <v>662</v>
      </c>
      <c r="C1422" s="198"/>
      <c r="D1422" s="152" t="s">
        <v>818</v>
      </c>
      <c r="E1422" s="115" t="s">
        <v>180</v>
      </c>
      <c r="F1422" s="497">
        <v>7290</v>
      </c>
      <c r="G1422" s="495">
        <v>18360</v>
      </c>
      <c r="H1422" s="497">
        <v>15300</v>
      </c>
      <c r="I1422" s="495">
        <v>18910.8</v>
      </c>
    </row>
    <row r="1423" spans="1:9" ht="18">
      <c r="A1423" s="332">
        <v>21020304</v>
      </c>
      <c r="B1423" s="273" t="s">
        <v>662</v>
      </c>
      <c r="C1423" s="198"/>
      <c r="D1423" s="152" t="s">
        <v>818</v>
      </c>
      <c r="E1423" s="115" t="s">
        <v>181</v>
      </c>
      <c r="F1423" s="497">
        <v>7290</v>
      </c>
      <c r="G1423" s="495">
        <v>68189</v>
      </c>
      <c r="H1423" s="497">
        <v>56824.166666666664</v>
      </c>
      <c r="I1423" s="495">
        <v>70234.67</v>
      </c>
    </row>
    <row r="1424" spans="1:9" ht="18">
      <c r="A1424" s="332">
        <v>21020312</v>
      </c>
      <c r="B1424" s="273" t="s">
        <v>662</v>
      </c>
      <c r="C1424" s="198"/>
      <c r="D1424" s="152" t="s">
        <v>818</v>
      </c>
      <c r="E1424" s="115" t="s">
        <v>184</v>
      </c>
      <c r="F1424" s="497"/>
      <c r="G1424" s="496"/>
      <c r="H1424" s="497">
        <v>0</v>
      </c>
      <c r="I1424" s="496">
        <v>0</v>
      </c>
    </row>
    <row r="1425" spans="1:9" ht="18">
      <c r="A1425" s="332">
        <v>21020315</v>
      </c>
      <c r="B1425" s="273" t="s">
        <v>662</v>
      </c>
      <c r="C1425" s="198"/>
      <c r="D1425" s="152" t="s">
        <v>818</v>
      </c>
      <c r="E1425" s="115" t="s">
        <v>187</v>
      </c>
      <c r="F1425" s="497">
        <v>46260</v>
      </c>
      <c r="G1425" s="495">
        <v>116189</v>
      </c>
      <c r="H1425" s="497">
        <v>96824.166666666672</v>
      </c>
      <c r="I1425" s="495">
        <v>119674.67</v>
      </c>
    </row>
    <row r="1426" spans="1:9" ht="18">
      <c r="A1426" s="332" t="s">
        <v>546</v>
      </c>
      <c r="B1426" s="273" t="s">
        <v>662</v>
      </c>
      <c r="C1426" s="198"/>
      <c r="D1426" s="152" t="s">
        <v>818</v>
      </c>
      <c r="E1426" s="115" t="s">
        <v>532</v>
      </c>
      <c r="F1426" s="497">
        <v>83844</v>
      </c>
      <c r="G1426" s="495">
        <v>7560</v>
      </c>
      <c r="H1426" s="497">
        <v>6300</v>
      </c>
      <c r="I1426" s="495">
        <v>7786.8</v>
      </c>
    </row>
    <row r="1427" spans="1:9" ht="18">
      <c r="A1427" s="332" t="s">
        <v>547</v>
      </c>
      <c r="B1427" s="273" t="s">
        <v>662</v>
      </c>
      <c r="C1427" s="198"/>
      <c r="D1427" s="152" t="s">
        <v>818</v>
      </c>
      <c r="E1427" s="115" t="s">
        <v>533</v>
      </c>
      <c r="F1427" s="498"/>
      <c r="G1427" s="495">
        <v>137629</v>
      </c>
      <c r="H1427" s="498">
        <v>114690.83333333333</v>
      </c>
      <c r="I1427" s="495">
        <v>141757.87</v>
      </c>
    </row>
    <row r="1428" spans="1:9" ht="18">
      <c r="A1428" s="332" t="s">
        <v>548</v>
      </c>
      <c r="B1428" s="273" t="s">
        <v>662</v>
      </c>
      <c r="C1428" s="198"/>
      <c r="D1428" s="152" t="s">
        <v>818</v>
      </c>
      <c r="E1428" s="115" t="s">
        <v>534</v>
      </c>
      <c r="F1428" s="498"/>
      <c r="G1428" s="496"/>
      <c r="H1428" s="498">
        <v>0</v>
      </c>
      <c r="I1428" s="496">
        <v>0</v>
      </c>
    </row>
    <row r="1429" spans="1:9" ht="18">
      <c r="A1429" s="332">
        <v>21020400</v>
      </c>
      <c r="B1429" s="111"/>
      <c r="C1429" s="198"/>
      <c r="D1429" s="152" t="s">
        <v>818</v>
      </c>
      <c r="E1429" s="72" t="s">
        <v>194</v>
      </c>
      <c r="F1429" s="498"/>
      <c r="G1429" s="496"/>
      <c r="H1429" s="498">
        <v>0</v>
      </c>
      <c r="I1429" s="496">
        <v>0</v>
      </c>
    </row>
    <row r="1430" spans="1:9" ht="18">
      <c r="A1430" s="332">
        <v>21020401</v>
      </c>
      <c r="B1430" s="273" t="s">
        <v>662</v>
      </c>
      <c r="C1430" s="198"/>
      <c r="D1430" s="152" t="s">
        <v>818</v>
      </c>
      <c r="E1430" s="115" t="s">
        <v>178</v>
      </c>
      <c r="F1430" s="497">
        <v>587162</v>
      </c>
      <c r="G1430" s="495">
        <v>1015782</v>
      </c>
      <c r="H1430" s="497">
        <v>846485</v>
      </c>
      <c r="I1430" s="495">
        <v>1046255.46</v>
      </c>
    </row>
    <row r="1431" spans="1:9" ht="18">
      <c r="A1431" s="332">
        <v>21020402</v>
      </c>
      <c r="B1431" s="273" t="s">
        <v>662</v>
      </c>
      <c r="C1431" s="198"/>
      <c r="D1431" s="152" t="s">
        <v>818</v>
      </c>
      <c r="E1431" s="115" t="s">
        <v>179</v>
      </c>
      <c r="F1431" s="497">
        <v>33521</v>
      </c>
      <c r="G1431" s="495">
        <v>580377</v>
      </c>
      <c r="H1431" s="497">
        <v>483647.5</v>
      </c>
      <c r="I1431" s="495">
        <v>597788.31000000006</v>
      </c>
    </row>
    <row r="1432" spans="1:9" ht="18">
      <c r="A1432" s="332">
        <v>21020403</v>
      </c>
      <c r="B1432" s="273" t="s">
        <v>662</v>
      </c>
      <c r="C1432" s="198"/>
      <c r="D1432" s="152" t="s">
        <v>818</v>
      </c>
      <c r="E1432" s="115" t="s">
        <v>180</v>
      </c>
      <c r="F1432" s="497">
        <v>25920</v>
      </c>
      <c r="G1432" s="495">
        <v>62640</v>
      </c>
      <c r="H1432" s="497">
        <v>52200</v>
      </c>
      <c r="I1432" s="495">
        <v>64519.199999999997</v>
      </c>
    </row>
    <row r="1433" spans="1:9" ht="18">
      <c r="A1433" s="332">
        <v>21020404</v>
      </c>
      <c r="B1433" s="273" t="s">
        <v>662</v>
      </c>
      <c r="C1433" s="198"/>
      <c r="D1433" s="152" t="s">
        <v>818</v>
      </c>
      <c r="E1433" s="115" t="s">
        <v>181</v>
      </c>
      <c r="F1433" s="497">
        <v>83844</v>
      </c>
      <c r="G1433" s="495">
        <v>145092</v>
      </c>
      <c r="H1433" s="497">
        <v>120910</v>
      </c>
      <c r="I1433" s="495">
        <v>149444.76</v>
      </c>
    </row>
    <row r="1434" spans="1:9" ht="18">
      <c r="A1434" s="332">
        <v>21020412</v>
      </c>
      <c r="B1434" s="273" t="s">
        <v>662</v>
      </c>
      <c r="C1434" s="198"/>
      <c r="D1434" s="152" t="s">
        <v>818</v>
      </c>
      <c r="E1434" s="115" t="s">
        <v>184</v>
      </c>
      <c r="F1434" s="498"/>
      <c r="G1434" s="496"/>
      <c r="H1434" s="498">
        <v>0</v>
      </c>
      <c r="I1434" s="496">
        <v>0</v>
      </c>
    </row>
    <row r="1435" spans="1:9" ht="18">
      <c r="A1435" s="332">
        <v>21020415</v>
      </c>
      <c r="B1435" s="273" t="s">
        <v>662</v>
      </c>
      <c r="C1435" s="198"/>
      <c r="D1435" s="152" t="s">
        <v>818</v>
      </c>
      <c r="E1435" s="115" t="s">
        <v>187</v>
      </c>
      <c r="F1435" s="497">
        <v>155880</v>
      </c>
      <c r="G1435" s="495">
        <v>208427</v>
      </c>
      <c r="H1435" s="497">
        <v>173689.16666666666</v>
      </c>
      <c r="I1435" s="495">
        <v>214679.81</v>
      </c>
    </row>
    <row r="1436" spans="1:9" ht="18">
      <c r="A1436" s="331">
        <v>21020500</v>
      </c>
      <c r="B1436" s="188"/>
      <c r="C1436" s="189"/>
      <c r="D1436" s="152" t="s">
        <v>818</v>
      </c>
      <c r="E1436" s="72" t="s">
        <v>195</v>
      </c>
      <c r="F1436" s="76"/>
      <c r="G1436" s="496"/>
      <c r="H1436" s="76">
        <v>0</v>
      </c>
      <c r="I1436" s="496">
        <v>0</v>
      </c>
    </row>
    <row r="1437" spans="1:9" ht="18">
      <c r="A1437" s="332">
        <v>21020501</v>
      </c>
      <c r="B1437" s="273" t="s">
        <v>662</v>
      </c>
      <c r="C1437" s="198"/>
      <c r="D1437" s="152" t="s">
        <v>818</v>
      </c>
      <c r="E1437" s="115" t="s">
        <v>178</v>
      </c>
      <c r="F1437" s="76"/>
      <c r="G1437" s="495">
        <v>267911</v>
      </c>
      <c r="H1437" s="76">
        <v>223259.16666666666</v>
      </c>
      <c r="I1437" s="495">
        <v>275948.33</v>
      </c>
    </row>
    <row r="1438" spans="1:9" ht="18">
      <c r="A1438" s="333">
        <v>21020502</v>
      </c>
      <c r="B1438" s="273" t="s">
        <v>662</v>
      </c>
      <c r="C1438" s="204"/>
      <c r="D1438" s="152" t="s">
        <v>818</v>
      </c>
      <c r="E1438" s="115" t="s">
        <v>179</v>
      </c>
      <c r="F1438" s="497">
        <v>324464</v>
      </c>
      <c r="G1438" s="496"/>
      <c r="H1438" s="497"/>
      <c r="I1438" s="496"/>
    </row>
    <row r="1439" spans="1:9" ht="18">
      <c r="A1439" s="333">
        <v>21020503</v>
      </c>
      <c r="B1439" s="273" t="s">
        <v>662</v>
      </c>
      <c r="C1439" s="204"/>
      <c r="D1439" s="152" t="s">
        <v>818</v>
      </c>
      <c r="E1439" s="115" t="s">
        <v>180</v>
      </c>
      <c r="F1439" s="497">
        <v>50220</v>
      </c>
      <c r="G1439" s="496"/>
      <c r="H1439" s="497"/>
      <c r="I1439" s="496"/>
    </row>
    <row r="1440" spans="1:9" ht="18">
      <c r="A1440" s="333">
        <v>21020504</v>
      </c>
      <c r="B1440" s="273" t="s">
        <v>662</v>
      </c>
      <c r="C1440" s="204"/>
      <c r="D1440" s="152" t="s">
        <v>818</v>
      </c>
      <c r="E1440" s="115" t="s">
        <v>181</v>
      </c>
      <c r="F1440" s="497">
        <v>81115</v>
      </c>
      <c r="G1440" s="496"/>
      <c r="H1440" s="497"/>
      <c r="I1440" s="496"/>
    </row>
    <row r="1441" spans="1:9" ht="18">
      <c r="A1441" s="333" t="s">
        <v>545</v>
      </c>
      <c r="B1441" s="273" t="s">
        <v>662</v>
      </c>
      <c r="C1441" s="204"/>
      <c r="D1441" s="152" t="s">
        <v>818</v>
      </c>
      <c r="E1441" s="115" t="s">
        <v>184</v>
      </c>
      <c r="F1441" s="498"/>
      <c r="G1441" s="496"/>
      <c r="H1441" s="498"/>
      <c r="I1441" s="496"/>
    </row>
    <row r="1442" spans="1:9" ht="18">
      <c r="A1442" s="333">
        <v>21020515</v>
      </c>
      <c r="B1442" s="273" t="s">
        <v>662</v>
      </c>
      <c r="C1442" s="204"/>
      <c r="D1442" s="152" t="s">
        <v>818</v>
      </c>
      <c r="E1442" s="115" t="s">
        <v>187</v>
      </c>
      <c r="F1442" s="497">
        <v>383861</v>
      </c>
      <c r="G1442" s="496"/>
      <c r="H1442" s="497"/>
      <c r="I1442" s="496"/>
    </row>
    <row r="1443" spans="1:9" ht="18">
      <c r="A1443" s="200">
        <v>21020600</v>
      </c>
      <c r="B1443" s="201"/>
      <c r="C1443" s="202"/>
      <c r="D1443" s="152" t="s">
        <v>818</v>
      </c>
      <c r="E1443" s="72" t="s">
        <v>196</v>
      </c>
      <c r="F1443" s="498"/>
      <c r="G1443" s="496"/>
      <c r="H1443" s="498"/>
      <c r="I1443" s="496"/>
    </row>
    <row r="1444" spans="1:9" ht="18">
      <c r="A1444" s="294">
        <v>21020605</v>
      </c>
      <c r="B1444" s="273" t="s">
        <v>662</v>
      </c>
      <c r="C1444" s="204"/>
      <c r="D1444" s="152" t="s">
        <v>818</v>
      </c>
      <c r="E1444" s="80" t="s">
        <v>199</v>
      </c>
      <c r="F1444" s="498"/>
      <c r="G1444" s="496"/>
      <c r="H1444" s="498"/>
      <c r="I1444" s="496"/>
    </row>
    <row r="1445" spans="1:9" ht="18">
      <c r="A1445" s="335">
        <v>22020000</v>
      </c>
      <c r="B1445" s="152"/>
      <c r="C1445" s="155"/>
      <c r="D1445" s="152" t="s">
        <v>818</v>
      </c>
      <c r="E1445" s="127" t="s">
        <v>204</v>
      </c>
      <c r="F1445" s="498"/>
      <c r="G1445" s="496"/>
      <c r="H1445" s="498"/>
      <c r="I1445" s="496"/>
    </row>
    <row r="1446" spans="1:9" ht="18">
      <c r="A1446" s="335">
        <v>22020100</v>
      </c>
      <c r="B1446" s="152"/>
      <c r="C1446" s="155"/>
      <c r="D1446" s="152" t="s">
        <v>818</v>
      </c>
      <c r="E1446" s="127" t="s">
        <v>205</v>
      </c>
      <c r="F1446" s="498"/>
      <c r="G1446" s="496"/>
      <c r="H1446" s="498"/>
      <c r="I1446" s="496"/>
    </row>
    <row r="1447" spans="1:9" ht="18.75">
      <c r="A1447" s="257">
        <v>22020101</v>
      </c>
      <c r="B1447" s="273" t="s">
        <v>662</v>
      </c>
      <c r="C1447" s="321"/>
      <c r="D1447" s="152" t="s">
        <v>818</v>
      </c>
      <c r="E1447" s="314" t="s">
        <v>206</v>
      </c>
      <c r="F1447" s="498"/>
      <c r="G1447" s="495" t="s">
        <v>878</v>
      </c>
      <c r="H1447" s="498">
        <v>250000</v>
      </c>
      <c r="I1447" s="495">
        <v>600000</v>
      </c>
    </row>
    <row r="1448" spans="1:9" ht="18.75">
      <c r="A1448" s="257">
        <v>22020102</v>
      </c>
      <c r="B1448" s="273" t="s">
        <v>662</v>
      </c>
      <c r="C1448" s="321"/>
      <c r="D1448" s="152" t="s">
        <v>818</v>
      </c>
      <c r="E1448" s="314" t="s">
        <v>207</v>
      </c>
      <c r="F1448" s="76"/>
      <c r="G1448" s="75"/>
    </row>
    <row r="1449" spans="1:9" ht="18.75">
      <c r="A1449" s="257">
        <v>22020103</v>
      </c>
      <c r="B1449" s="273" t="s">
        <v>662</v>
      </c>
      <c r="C1449" s="321"/>
      <c r="D1449" s="152" t="s">
        <v>818</v>
      </c>
      <c r="E1449" s="314" t="s">
        <v>208</v>
      </c>
      <c r="F1449" s="76"/>
      <c r="G1449" s="75"/>
    </row>
    <row r="1450" spans="1:9" ht="18.75">
      <c r="A1450" s="257">
        <v>22020104</v>
      </c>
      <c r="B1450" s="273" t="s">
        <v>662</v>
      </c>
      <c r="C1450" s="321"/>
      <c r="D1450" s="152" t="s">
        <v>818</v>
      </c>
      <c r="E1450" s="314" t="s">
        <v>209</v>
      </c>
      <c r="F1450" s="76"/>
      <c r="G1450" s="75"/>
    </row>
    <row r="1451" spans="1:9" ht="18">
      <c r="A1451" s="332">
        <v>21020600</v>
      </c>
      <c r="B1451" s="111"/>
      <c r="C1451" s="198"/>
      <c r="D1451" s="152" t="s">
        <v>818</v>
      </c>
      <c r="E1451" s="133" t="s">
        <v>303</v>
      </c>
      <c r="F1451" s="76"/>
      <c r="G1451" s="75"/>
    </row>
    <row r="1452" spans="1:9" ht="18">
      <c r="A1452" s="332">
        <v>21020605</v>
      </c>
      <c r="B1452" s="273" t="s">
        <v>662</v>
      </c>
      <c r="C1452" s="198"/>
      <c r="D1452" s="152" t="s">
        <v>818</v>
      </c>
      <c r="E1452" s="115" t="s">
        <v>199</v>
      </c>
      <c r="F1452" s="76"/>
      <c r="G1452" s="75"/>
    </row>
    <row r="1453" spans="1:9" ht="36">
      <c r="A1453" s="335">
        <v>22020400</v>
      </c>
      <c r="B1453" s="152"/>
      <c r="C1453" s="155"/>
      <c r="D1453" s="152" t="s">
        <v>818</v>
      </c>
      <c r="E1453" s="127" t="s">
        <v>223</v>
      </c>
      <c r="F1453" s="76"/>
      <c r="G1453" s="75"/>
    </row>
    <row r="1454" spans="1:9" ht="18">
      <c r="A1454" s="335">
        <v>22020413</v>
      </c>
      <c r="B1454" s="273" t="s">
        <v>662</v>
      </c>
      <c r="C1454" s="155"/>
      <c r="D1454" s="152" t="s">
        <v>818</v>
      </c>
      <c r="E1454" s="235" t="s">
        <v>443</v>
      </c>
      <c r="F1454" s="497">
        <v>7526124</v>
      </c>
      <c r="G1454" s="495">
        <v>50000000</v>
      </c>
      <c r="H1454" s="497">
        <v>36450000</v>
      </c>
      <c r="I1454" s="495">
        <v>60000000</v>
      </c>
    </row>
    <row r="1455" spans="1:9" ht="18.75" thickBot="1">
      <c r="A1455" s="335" t="s">
        <v>549</v>
      </c>
      <c r="B1455" s="273" t="s">
        <v>662</v>
      </c>
      <c r="C1455" s="155"/>
      <c r="D1455" s="152" t="s">
        <v>818</v>
      </c>
      <c r="E1455" s="235" t="s">
        <v>550</v>
      </c>
      <c r="F1455" s="543"/>
      <c r="G1455" s="544"/>
      <c r="H1455" s="543"/>
      <c r="I1455" s="544"/>
    </row>
    <row r="1456" spans="1:9" ht="18">
      <c r="A1456" s="335"/>
      <c r="B1456" s="152"/>
      <c r="C1456" s="155"/>
      <c r="D1456" s="152"/>
      <c r="E1456" s="208" t="s">
        <v>321</v>
      </c>
      <c r="F1456" s="545">
        <f>SUM(F1414:F1444)</f>
        <v>6055673</v>
      </c>
      <c r="G1456" s="545">
        <f t="shared" ref="G1456:I1456" si="149">SUM(G1414:G1444)</f>
        <v>9812655</v>
      </c>
      <c r="H1456" s="545">
        <f t="shared" si="149"/>
        <v>8177212.5000000009</v>
      </c>
      <c r="I1456" s="545">
        <f t="shared" si="149"/>
        <v>12084589.110000003</v>
      </c>
    </row>
    <row r="1457" spans="1:9" ht="18.75" thickBot="1">
      <c r="A1457" s="349"/>
      <c r="B1457" s="351"/>
      <c r="C1457" s="350"/>
      <c r="D1457" s="351"/>
      <c r="E1457" s="228" t="s">
        <v>204</v>
      </c>
      <c r="F1457" s="546">
        <f>SUM(F1447:F1455)</f>
        <v>7526124</v>
      </c>
      <c r="G1457" s="546">
        <f t="shared" ref="G1457:I1457" si="150">SUM(G1447:G1455)</f>
        <v>50000000</v>
      </c>
      <c r="H1457" s="546">
        <f t="shared" si="150"/>
        <v>36700000</v>
      </c>
      <c r="I1457" s="546">
        <f t="shared" si="150"/>
        <v>60600000</v>
      </c>
    </row>
    <row r="1458" spans="1:9" ht="18.75" thickBot="1">
      <c r="A1458" s="363"/>
      <c r="B1458" s="364"/>
      <c r="C1458" s="365"/>
      <c r="D1458" s="364"/>
      <c r="E1458" s="261" t="s">
        <v>300</v>
      </c>
      <c r="F1458" s="547">
        <f>F1456+F1457</f>
        <v>13581797</v>
      </c>
      <c r="G1458" s="547">
        <f t="shared" ref="G1458:I1458" si="151">G1456+G1457</f>
        <v>59812655</v>
      </c>
      <c r="H1458" s="547">
        <f t="shared" si="151"/>
        <v>44877212.5</v>
      </c>
      <c r="I1458" s="547">
        <f t="shared" si="151"/>
        <v>72684589.109999999</v>
      </c>
    </row>
    <row r="1459" spans="1:9" ht="37.5">
      <c r="A1459" s="694" t="s">
        <v>819</v>
      </c>
      <c r="B1459" s="695"/>
      <c r="C1459" s="695"/>
      <c r="D1459" s="695"/>
      <c r="E1459" s="695"/>
      <c r="F1459" s="695"/>
      <c r="G1459" s="695"/>
      <c r="H1459" s="695"/>
      <c r="I1459" s="696"/>
    </row>
    <row r="1460" spans="1:9" ht="23.25">
      <c r="A1460" s="697" t="s">
        <v>492</v>
      </c>
      <c r="B1460" s="698"/>
      <c r="C1460" s="698"/>
      <c r="D1460" s="698"/>
      <c r="E1460" s="698"/>
      <c r="F1460" s="698"/>
      <c r="G1460" s="698"/>
      <c r="H1460" s="698"/>
      <c r="I1460" s="699"/>
    </row>
    <row r="1461" spans="1:9" ht="22.5">
      <c r="A1461" s="689" t="s">
        <v>1046</v>
      </c>
      <c r="B1461" s="690"/>
      <c r="C1461" s="690"/>
      <c r="D1461" s="690"/>
      <c r="E1461" s="690"/>
      <c r="F1461" s="690"/>
      <c r="G1461" s="690"/>
      <c r="H1461" s="690"/>
      <c r="I1461" s="700"/>
    </row>
    <row r="1462" spans="1:9" ht="18.75" customHeight="1" thickBot="1">
      <c r="A1462" s="728" t="s">
        <v>281</v>
      </c>
      <c r="B1462" s="728"/>
      <c r="C1462" s="728"/>
      <c r="D1462" s="728"/>
      <c r="E1462" s="728"/>
      <c r="F1462" s="728"/>
      <c r="G1462" s="728"/>
      <c r="H1462" s="728"/>
      <c r="I1462" s="728"/>
    </row>
    <row r="1463" spans="1:9" ht="18.75" thickBot="1">
      <c r="A1463" s="718" t="s">
        <v>444</v>
      </c>
      <c r="B1463" s="719"/>
      <c r="C1463" s="719"/>
      <c r="D1463" s="719"/>
      <c r="E1463" s="719"/>
      <c r="F1463" s="719"/>
      <c r="G1463" s="719"/>
      <c r="H1463" s="719"/>
      <c r="I1463" s="720"/>
    </row>
    <row r="1464" spans="1:9" s="171" customFormat="1" ht="36.75" thickBot="1">
      <c r="A1464" s="143" t="s">
        <v>471</v>
      </c>
      <c r="B1464" s="68" t="s">
        <v>464</v>
      </c>
      <c r="C1464" s="144" t="s">
        <v>460</v>
      </c>
      <c r="D1464" s="366" t="s">
        <v>463</v>
      </c>
      <c r="E1464" s="145" t="s">
        <v>1</v>
      </c>
      <c r="F1464" s="68" t="s">
        <v>1003</v>
      </c>
      <c r="G1464" s="146" t="s">
        <v>1002</v>
      </c>
      <c r="H1464" s="147" t="s">
        <v>1001</v>
      </c>
      <c r="I1464" s="148" t="s">
        <v>1048</v>
      </c>
    </row>
    <row r="1465" spans="1:9" ht="18">
      <c r="A1465" s="360">
        <v>20000000</v>
      </c>
      <c r="B1465" s="361"/>
      <c r="C1465" s="362"/>
      <c r="D1465" s="111"/>
      <c r="E1465" s="95" t="s">
        <v>163</v>
      </c>
      <c r="F1465" s="367"/>
      <c r="G1465" s="368"/>
    </row>
    <row r="1466" spans="1:9" ht="18">
      <c r="A1466" s="332">
        <v>21000000</v>
      </c>
      <c r="B1466" s="111"/>
      <c r="C1466" s="198"/>
      <c r="D1466" s="152" t="s">
        <v>818</v>
      </c>
      <c r="E1466" s="369" t="s">
        <v>164</v>
      </c>
      <c r="F1466" s="370"/>
      <c r="G1466" s="371"/>
    </row>
    <row r="1467" spans="1:9" ht="18">
      <c r="A1467" s="332">
        <v>21010000</v>
      </c>
      <c r="B1467" s="111"/>
      <c r="C1467" s="198"/>
      <c r="D1467" s="152" t="s">
        <v>818</v>
      </c>
      <c r="E1467" s="369" t="s">
        <v>165</v>
      </c>
      <c r="F1467" s="370"/>
      <c r="G1467" s="371"/>
    </row>
    <row r="1468" spans="1:9" ht="18">
      <c r="A1468" s="332">
        <v>21010103</v>
      </c>
      <c r="B1468" s="273" t="s">
        <v>662</v>
      </c>
      <c r="C1468" s="198"/>
      <c r="D1468" s="152" t="s">
        <v>818</v>
      </c>
      <c r="E1468" s="372" t="s">
        <v>168</v>
      </c>
      <c r="F1468" s="76">
        <v>565196</v>
      </c>
      <c r="G1468" s="75">
        <v>1406424</v>
      </c>
      <c r="H1468" s="76">
        <v>1172020</v>
      </c>
      <c r="I1468" s="75">
        <v>2448616.7200000002</v>
      </c>
    </row>
    <row r="1469" spans="1:9" ht="18">
      <c r="A1469" s="332">
        <v>21010104</v>
      </c>
      <c r="B1469" s="273" t="s">
        <v>662</v>
      </c>
      <c r="C1469" s="198"/>
      <c r="D1469" s="152" t="s">
        <v>818</v>
      </c>
      <c r="E1469" s="372" t="s">
        <v>169</v>
      </c>
      <c r="F1469" s="76">
        <v>806823</v>
      </c>
      <c r="G1469" s="75">
        <v>3048144</v>
      </c>
      <c r="H1469" s="76">
        <v>2540120</v>
      </c>
      <c r="I1469" s="75">
        <v>3139588.32</v>
      </c>
    </row>
    <row r="1470" spans="1:9" ht="18">
      <c r="A1470" s="332" t="s">
        <v>717</v>
      </c>
      <c r="B1470" s="273" t="s">
        <v>662</v>
      </c>
      <c r="C1470" s="198"/>
      <c r="D1470" s="152" t="s">
        <v>818</v>
      </c>
      <c r="E1470" s="372" t="s">
        <v>170</v>
      </c>
      <c r="F1470" s="76">
        <v>1797094</v>
      </c>
      <c r="G1470" s="75">
        <v>529928</v>
      </c>
      <c r="H1470" s="76">
        <v>441606.66666666669</v>
      </c>
      <c r="I1470" s="75">
        <v>1545825.84</v>
      </c>
    </row>
    <row r="1471" spans="1:9" ht="18">
      <c r="A1471" s="197">
        <v>21010106</v>
      </c>
      <c r="B1471" s="273" t="s">
        <v>662</v>
      </c>
      <c r="C1471" s="198"/>
      <c r="D1471" s="152" t="s">
        <v>818</v>
      </c>
      <c r="E1471" s="372" t="s">
        <v>171</v>
      </c>
      <c r="F1471" s="76"/>
      <c r="G1471" s="75"/>
      <c r="H1471" s="76">
        <v>0</v>
      </c>
      <c r="I1471" s="75">
        <v>0</v>
      </c>
    </row>
    <row r="1472" spans="1:9" ht="18">
      <c r="A1472" s="226"/>
      <c r="B1472" s="273" t="s">
        <v>662</v>
      </c>
      <c r="C1472" s="198"/>
      <c r="D1472" s="152" t="s">
        <v>818</v>
      </c>
      <c r="E1472" s="115" t="s">
        <v>693</v>
      </c>
      <c r="F1472" s="76"/>
      <c r="G1472" s="75"/>
      <c r="I1472" s="75">
        <v>2757205.97</v>
      </c>
    </row>
    <row r="1473" spans="1:9" ht="36">
      <c r="A1473" s="332">
        <v>21020300</v>
      </c>
      <c r="B1473" s="111"/>
      <c r="C1473" s="198"/>
      <c r="D1473" s="152" t="s">
        <v>818</v>
      </c>
      <c r="E1473" s="369" t="s">
        <v>193</v>
      </c>
      <c r="F1473" s="76"/>
      <c r="G1473" s="75"/>
      <c r="H1473" s="76">
        <v>0</v>
      </c>
      <c r="I1473" s="75">
        <v>0</v>
      </c>
    </row>
    <row r="1474" spans="1:9" ht="18">
      <c r="A1474" s="332">
        <v>21020301</v>
      </c>
      <c r="B1474" s="273" t="s">
        <v>662</v>
      </c>
      <c r="C1474" s="198"/>
      <c r="D1474" s="152" t="s">
        <v>818</v>
      </c>
      <c r="E1474" s="373" t="s">
        <v>178</v>
      </c>
      <c r="F1474" s="76">
        <v>197818</v>
      </c>
      <c r="G1474" s="75">
        <v>492248</v>
      </c>
      <c r="H1474" s="76">
        <v>410206.66666666669</v>
      </c>
      <c r="I1474" s="75">
        <v>507015.44</v>
      </c>
    </row>
    <row r="1475" spans="1:9" ht="18">
      <c r="A1475" s="332">
        <v>21020302</v>
      </c>
      <c r="B1475" s="273" t="s">
        <v>662</v>
      </c>
      <c r="C1475" s="198"/>
      <c r="D1475" s="152" t="s">
        <v>818</v>
      </c>
      <c r="E1475" s="373" t="s">
        <v>179</v>
      </c>
      <c r="F1475" s="76">
        <v>113039</v>
      </c>
      <c r="G1475" s="75">
        <v>281285</v>
      </c>
      <c r="H1475" s="76">
        <v>234404.16666666666</v>
      </c>
      <c r="I1475" s="75">
        <v>289723.55</v>
      </c>
    </row>
    <row r="1476" spans="1:9" ht="18">
      <c r="A1476" s="332">
        <v>21020303</v>
      </c>
      <c r="B1476" s="273" t="s">
        <v>662</v>
      </c>
      <c r="C1476" s="198"/>
      <c r="D1476" s="152" t="s">
        <v>818</v>
      </c>
      <c r="E1476" s="373" t="s">
        <v>180</v>
      </c>
      <c r="F1476" s="76">
        <v>13770</v>
      </c>
      <c r="G1476" s="75">
        <v>18360</v>
      </c>
      <c r="H1476" s="76">
        <v>15300</v>
      </c>
      <c r="I1476" s="75">
        <v>18910.8</v>
      </c>
    </row>
    <row r="1477" spans="1:9" ht="18">
      <c r="A1477" s="332">
        <v>21020304</v>
      </c>
      <c r="B1477" s="273" t="s">
        <v>662</v>
      </c>
      <c r="C1477" s="198"/>
      <c r="D1477" s="152" t="s">
        <v>818</v>
      </c>
      <c r="E1477" s="373" t="s">
        <v>181</v>
      </c>
      <c r="F1477" s="76">
        <v>52740</v>
      </c>
      <c r="G1477" s="75">
        <v>70320</v>
      </c>
      <c r="H1477" s="76">
        <v>58600</v>
      </c>
      <c r="I1477" s="75">
        <v>72429.600000000006</v>
      </c>
    </row>
    <row r="1478" spans="1:9" ht="18">
      <c r="A1478" s="332">
        <v>21020312</v>
      </c>
      <c r="B1478" s="273" t="s">
        <v>662</v>
      </c>
      <c r="C1478" s="198"/>
      <c r="D1478" s="152" t="s">
        <v>818</v>
      </c>
      <c r="E1478" s="373" t="s">
        <v>184</v>
      </c>
      <c r="F1478" s="76"/>
      <c r="G1478" s="75"/>
      <c r="H1478" s="76">
        <v>0</v>
      </c>
      <c r="I1478" s="75">
        <v>0</v>
      </c>
    </row>
    <row r="1479" spans="1:9" ht="18">
      <c r="A1479" s="332">
        <v>21020315</v>
      </c>
      <c r="B1479" s="273" t="s">
        <v>662</v>
      </c>
      <c r="C1479" s="198"/>
      <c r="D1479" s="152" t="s">
        <v>818</v>
      </c>
      <c r="E1479" s="373" t="s">
        <v>187</v>
      </c>
      <c r="F1479" s="76">
        <v>88740</v>
      </c>
      <c r="G1479" s="75">
        <v>118320</v>
      </c>
      <c r="H1479" s="76">
        <v>98600</v>
      </c>
      <c r="I1479" s="75">
        <v>121869.6</v>
      </c>
    </row>
    <row r="1480" spans="1:9" ht="18">
      <c r="A1480" s="197">
        <v>21020314</v>
      </c>
      <c r="B1480" s="273" t="s">
        <v>662</v>
      </c>
      <c r="C1480" s="198"/>
      <c r="D1480" s="152" t="s">
        <v>818</v>
      </c>
      <c r="E1480" s="373" t="s">
        <v>532</v>
      </c>
      <c r="F1480" s="76"/>
      <c r="G1480" s="75"/>
      <c r="H1480" s="76">
        <v>0</v>
      </c>
      <c r="I1480" s="75">
        <v>0</v>
      </c>
    </row>
    <row r="1481" spans="1:9" ht="18">
      <c r="A1481" s="197">
        <v>21020305</v>
      </c>
      <c r="B1481" s="273" t="s">
        <v>662</v>
      </c>
      <c r="C1481" s="198"/>
      <c r="D1481" s="152" t="s">
        <v>818</v>
      </c>
      <c r="E1481" s="373" t="s">
        <v>533</v>
      </c>
      <c r="F1481" s="76"/>
      <c r="G1481" s="75"/>
      <c r="H1481" s="76">
        <v>0</v>
      </c>
      <c r="I1481" s="75">
        <v>0</v>
      </c>
    </row>
    <row r="1482" spans="1:9" ht="18">
      <c r="A1482" s="197">
        <v>21020306</v>
      </c>
      <c r="B1482" s="273" t="s">
        <v>662</v>
      </c>
      <c r="C1482" s="198"/>
      <c r="D1482" s="152" t="s">
        <v>818</v>
      </c>
      <c r="E1482" s="373" t="s">
        <v>534</v>
      </c>
      <c r="F1482" s="76"/>
      <c r="G1482" s="75"/>
      <c r="H1482" s="76">
        <v>0</v>
      </c>
      <c r="I1482" s="75">
        <v>0</v>
      </c>
    </row>
    <row r="1483" spans="1:9" ht="18">
      <c r="A1483" s="332">
        <v>21020400</v>
      </c>
      <c r="B1483" s="111"/>
      <c r="C1483" s="198"/>
      <c r="D1483" s="152" t="s">
        <v>818</v>
      </c>
      <c r="E1483" s="369" t="s">
        <v>194</v>
      </c>
      <c r="F1483" s="76"/>
      <c r="G1483" s="75"/>
      <c r="H1483" s="76">
        <v>0</v>
      </c>
      <c r="I1483" s="75">
        <v>0</v>
      </c>
    </row>
    <row r="1484" spans="1:9" ht="18">
      <c r="A1484" s="332">
        <v>21020401</v>
      </c>
      <c r="B1484" s="273" t="s">
        <v>662</v>
      </c>
      <c r="C1484" s="198"/>
      <c r="D1484" s="152" t="s">
        <v>818</v>
      </c>
      <c r="E1484" s="373" t="s">
        <v>178</v>
      </c>
      <c r="F1484" s="76">
        <v>894200</v>
      </c>
      <c r="G1484" s="75">
        <v>1192268</v>
      </c>
      <c r="H1484" s="76">
        <v>993556.66666666663</v>
      </c>
      <c r="I1484" s="75">
        <v>1228036.04</v>
      </c>
    </row>
    <row r="1485" spans="1:9" ht="18">
      <c r="A1485" s="332">
        <v>21020402</v>
      </c>
      <c r="B1485" s="273" t="s">
        <v>662</v>
      </c>
      <c r="C1485" s="198"/>
      <c r="D1485" s="152" t="s">
        <v>818</v>
      </c>
      <c r="E1485" s="373" t="s">
        <v>179</v>
      </c>
      <c r="F1485" s="76">
        <v>161366</v>
      </c>
      <c r="G1485" s="75">
        <v>681228</v>
      </c>
      <c r="H1485" s="76">
        <v>567690</v>
      </c>
      <c r="I1485" s="75">
        <v>701664.84</v>
      </c>
    </row>
    <row r="1486" spans="1:9" ht="18">
      <c r="A1486" s="332" t="s">
        <v>718</v>
      </c>
      <c r="B1486" s="273" t="s">
        <v>662</v>
      </c>
      <c r="C1486" s="198"/>
      <c r="D1486" s="152" t="s">
        <v>818</v>
      </c>
      <c r="E1486" s="373" t="s">
        <v>180</v>
      </c>
      <c r="F1486" s="76">
        <v>12960</v>
      </c>
      <c r="G1486" s="75">
        <v>70200</v>
      </c>
      <c r="H1486" s="76">
        <v>58500</v>
      </c>
      <c r="I1486" s="75">
        <v>72306</v>
      </c>
    </row>
    <row r="1487" spans="1:9" ht="18">
      <c r="A1487" s="332">
        <v>21020404</v>
      </c>
      <c r="B1487" s="273" t="s">
        <v>662</v>
      </c>
      <c r="C1487" s="198"/>
      <c r="D1487" s="152" t="s">
        <v>818</v>
      </c>
      <c r="E1487" s="373" t="s">
        <v>181</v>
      </c>
      <c r="F1487" s="76">
        <v>40341</v>
      </c>
      <c r="G1487" s="75">
        <v>142509</v>
      </c>
      <c r="H1487" s="76">
        <v>118757.5</v>
      </c>
      <c r="I1487" s="75">
        <v>146784.26999999999</v>
      </c>
    </row>
    <row r="1488" spans="1:9" ht="18">
      <c r="A1488" s="332">
        <v>21020412</v>
      </c>
      <c r="B1488" s="273" t="s">
        <v>662</v>
      </c>
      <c r="C1488" s="198"/>
      <c r="D1488" s="152" t="s">
        <v>818</v>
      </c>
      <c r="E1488" s="373" t="s">
        <v>184</v>
      </c>
      <c r="F1488" s="76"/>
      <c r="G1488" s="75"/>
      <c r="H1488" s="76">
        <v>0</v>
      </c>
      <c r="I1488" s="75">
        <v>0</v>
      </c>
    </row>
    <row r="1489" spans="1:9" ht="18">
      <c r="A1489" s="332">
        <v>21020415</v>
      </c>
      <c r="B1489" s="273" t="s">
        <v>662</v>
      </c>
      <c r="C1489" s="198"/>
      <c r="D1489" s="152" t="s">
        <v>818</v>
      </c>
      <c r="E1489" s="373" t="s">
        <v>187</v>
      </c>
      <c r="F1489" s="76">
        <v>76341</v>
      </c>
      <c r="G1489" s="75">
        <v>386305</v>
      </c>
      <c r="H1489" s="76">
        <v>321920.83333333331</v>
      </c>
      <c r="I1489" s="75">
        <v>397894.15</v>
      </c>
    </row>
    <row r="1490" spans="1:9" ht="18">
      <c r="A1490" s="331">
        <v>21020500</v>
      </c>
      <c r="B1490" s="188"/>
      <c r="C1490" s="189"/>
      <c r="D1490" s="152" t="s">
        <v>818</v>
      </c>
      <c r="E1490" s="369" t="s">
        <v>195</v>
      </c>
      <c r="F1490" s="76"/>
      <c r="G1490" s="75"/>
      <c r="H1490" s="76">
        <v>0</v>
      </c>
      <c r="I1490" s="75">
        <v>0</v>
      </c>
    </row>
    <row r="1491" spans="1:9" ht="18">
      <c r="A1491" s="332">
        <v>21020501</v>
      </c>
      <c r="B1491" s="273" t="s">
        <v>662</v>
      </c>
      <c r="C1491" s="198"/>
      <c r="D1491" s="152" t="s">
        <v>818</v>
      </c>
      <c r="E1491" s="373" t="s">
        <v>178</v>
      </c>
      <c r="F1491" s="76">
        <v>625788</v>
      </c>
      <c r="G1491" s="75">
        <v>185474</v>
      </c>
      <c r="H1491" s="76">
        <v>154561.66666666666</v>
      </c>
      <c r="I1491" s="75">
        <v>191038.22</v>
      </c>
    </row>
    <row r="1492" spans="1:9" ht="18">
      <c r="A1492" s="333">
        <v>21020502</v>
      </c>
      <c r="B1492" s="273" t="s">
        <v>662</v>
      </c>
      <c r="C1492" s="204"/>
      <c r="D1492" s="152" t="s">
        <v>818</v>
      </c>
      <c r="E1492" s="373" t="s">
        <v>179</v>
      </c>
      <c r="F1492" s="76">
        <v>358518</v>
      </c>
      <c r="G1492" s="75">
        <v>105985</v>
      </c>
      <c r="H1492" s="76">
        <v>88320.833333333328</v>
      </c>
      <c r="I1492" s="75">
        <v>109164.55</v>
      </c>
    </row>
    <row r="1493" spans="1:9" ht="18">
      <c r="A1493" s="333">
        <v>21020503</v>
      </c>
      <c r="B1493" s="273" t="s">
        <v>662</v>
      </c>
      <c r="C1493" s="204"/>
      <c r="D1493" s="152" t="s">
        <v>818</v>
      </c>
      <c r="E1493" s="373" t="s">
        <v>180</v>
      </c>
      <c r="F1493" s="76">
        <v>50220</v>
      </c>
      <c r="G1493" s="75">
        <v>21600</v>
      </c>
      <c r="H1493" s="76">
        <v>18000</v>
      </c>
      <c r="I1493" s="75">
        <v>22248</v>
      </c>
    </row>
    <row r="1494" spans="1:9" ht="18">
      <c r="A1494" s="333">
        <v>21020504</v>
      </c>
      <c r="B1494" s="273" t="s">
        <v>662</v>
      </c>
      <c r="C1494" s="204"/>
      <c r="D1494" s="152" t="s">
        <v>818</v>
      </c>
      <c r="E1494" s="373" t="s">
        <v>181</v>
      </c>
      <c r="F1494" s="76">
        <v>89627</v>
      </c>
      <c r="G1494" s="75">
        <v>26496</v>
      </c>
      <c r="H1494" s="76">
        <v>22080</v>
      </c>
      <c r="I1494" s="75">
        <v>27290.880000000001</v>
      </c>
    </row>
    <row r="1495" spans="1:9" ht="18">
      <c r="A1495" s="333" t="s">
        <v>545</v>
      </c>
      <c r="B1495" s="273" t="s">
        <v>662</v>
      </c>
      <c r="C1495" s="204"/>
      <c r="D1495" s="152" t="s">
        <v>818</v>
      </c>
      <c r="E1495" s="373" t="s">
        <v>184</v>
      </c>
      <c r="F1495" s="76"/>
      <c r="G1495" s="75"/>
      <c r="H1495" s="76">
        <v>0</v>
      </c>
      <c r="I1495" s="75">
        <v>0</v>
      </c>
    </row>
    <row r="1496" spans="1:9" ht="18">
      <c r="A1496" s="333">
        <v>21020515</v>
      </c>
      <c r="B1496" s="273" t="s">
        <v>662</v>
      </c>
      <c r="C1496" s="204"/>
      <c r="D1496" s="152" t="s">
        <v>818</v>
      </c>
      <c r="E1496" s="373" t="s">
        <v>187</v>
      </c>
      <c r="F1496" s="76">
        <v>392371</v>
      </c>
      <c r="G1496" s="75">
        <v>286158</v>
      </c>
      <c r="H1496" s="76">
        <v>238465</v>
      </c>
      <c r="I1496" s="75">
        <v>294742.74</v>
      </c>
    </row>
    <row r="1497" spans="1:9" ht="18">
      <c r="A1497" s="200">
        <v>21020600</v>
      </c>
      <c r="B1497" s="201"/>
      <c r="C1497" s="202"/>
      <c r="D1497" s="152" t="s">
        <v>818</v>
      </c>
      <c r="E1497" s="72" t="s">
        <v>196</v>
      </c>
      <c r="F1497" s="76"/>
      <c r="G1497" s="75"/>
    </row>
    <row r="1498" spans="1:9" ht="18">
      <c r="A1498" s="294">
        <v>21020605</v>
      </c>
      <c r="B1498" s="273" t="s">
        <v>662</v>
      </c>
      <c r="C1498" s="204"/>
      <c r="D1498" s="152" t="s">
        <v>818</v>
      </c>
      <c r="E1498" s="80" t="s">
        <v>199</v>
      </c>
      <c r="F1498" s="76"/>
      <c r="G1498" s="75"/>
    </row>
    <row r="1499" spans="1:9" ht="18">
      <c r="A1499" s="335">
        <v>22020000</v>
      </c>
      <c r="B1499" s="152"/>
      <c r="C1499" s="155"/>
      <c r="D1499" s="152" t="s">
        <v>818</v>
      </c>
      <c r="E1499" s="374" t="s">
        <v>204</v>
      </c>
      <c r="F1499" s="76"/>
      <c r="G1499" s="75"/>
    </row>
    <row r="1500" spans="1:9" ht="18">
      <c r="A1500" s="335">
        <v>22020100</v>
      </c>
      <c r="B1500" s="152"/>
      <c r="C1500" s="155"/>
      <c r="D1500" s="152" t="s">
        <v>818</v>
      </c>
      <c r="E1500" s="374" t="s">
        <v>205</v>
      </c>
      <c r="F1500" s="76"/>
      <c r="G1500" s="75"/>
    </row>
    <row r="1501" spans="1:9" ht="18.75">
      <c r="A1501" s="257">
        <v>22020101</v>
      </c>
      <c r="B1501" s="273" t="s">
        <v>662</v>
      </c>
      <c r="C1501" s="321"/>
      <c r="D1501" s="152" t="s">
        <v>818</v>
      </c>
      <c r="E1501" s="375" t="s">
        <v>206</v>
      </c>
      <c r="F1501" s="76"/>
      <c r="G1501" s="75">
        <v>2000000</v>
      </c>
      <c r="H1501" s="76">
        <v>1450000</v>
      </c>
      <c r="I1501" s="75">
        <v>2000000</v>
      </c>
    </row>
    <row r="1502" spans="1:9" ht="18.75">
      <c r="A1502" s="257">
        <v>22020102</v>
      </c>
      <c r="B1502" s="273" t="s">
        <v>662</v>
      </c>
      <c r="C1502" s="321"/>
      <c r="D1502" s="152" t="s">
        <v>818</v>
      </c>
      <c r="E1502" s="375" t="s">
        <v>207</v>
      </c>
      <c r="F1502" s="76"/>
      <c r="G1502" s="75"/>
    </row>
    <row r="1503" spans="1:9" ht="18.75">
      <c r="A1503" s="257">
        <v>22020103</v>
      </c>
      <c r="B1503" s="273" t="s">
        <v>662</v>
      </c>
      <c r="C1503" s="321"/>
      <c r="D1503" s="152" t="s">
        <v>818</v>
      </c>
      <c r="E1503" s="375" t="s">
        <v>208</v>
      </c>
      <c r="F1503" s="76"/>
      <c r="G1503" s="75"/>
    </row>
    <row r="1504" spans="1:9" ht="18.75">
      <c r="A1504" s="257">
        <v>22020104</v>
      </c>
      <c r="B1504" s="273" t="s">
        <v>662</v>
      </c>
      <c r="C1504" s="321"/>
      <c r="D1504" s="152" t="s">
        <v>818</v>
      </c>
      <c r="E1504" s="375" t="s">
        <v>209</v>
      </c>
      <c r="F1504" s="76"/>
      <c r="G1504" s="75"/>
    </row>
    <row r="1505" spans="1:9" ht="18">
      <c r="A1505" s="332">
        <v>21020600</v>
      </c>
      <c r="B1505" s="111"/>
      <c r="C1505" s="198"/>
      <c r="D1505" s="152" t="s">
        <v>818</v>
      </c>
      <c r="E1505" s="376" t="s">
        <v>303</v>
      </c>
      <c r="F1505" s="76"/>
      <c r="G1505" s="75"/>
    </row>
    <row r="1506" spans="1:9" ht="18">
      <c r="A1506" s="332">
        <v>21020605</v>
      </c>
      <c r="B1506" s="273" t="s">
        <v>662</v>
      </c>
      <c r="C1506" s="198"/>
      <c r="D1506" s="152" t="s">
        <v>818</v>
      </c>
      <c r="E1506" s="373" t="s">
        <v>199</v>
      </c>
      <c r="F1506" s="76"/>
      <c r="G1506" s="75"/>
    </row>
    <row r="1507" spans="1:9" ht="36">
      <c r="A1507" s="335">
        <v>22020400</v>
      </c>
      <c r="B1507" s="152"/>
      <c r="C1507" s="155"/>
      <c r="D1507" s="152" t="s">
        <v>818</v>
      </c>
      <c r="E1507" s="374" t="s">
        <v>223</v>
      </c>
      <c r="F1507" s="76"/>
      <c r="G1507" s="75"/>
    </row>
    <row r="1508" spans="1:9" ht="36">
      <c r="A1508" s="335">
        <v>22020401</v>
      </c>
      <c r="B1508" s="273" t="s">
        <v>662</v>
      </c>
      <c r="C1508" s="155"/>
      <c r="D1508" s="152" t="s">
        <v>818</v>
      </c>
      <c r="E1508" s="377" t="s">
        <v>224</v>
      </c>
      <c r="F1508" s="76"/>
      <c r="G1508" s="75">
        <v>7000000</v>
      </c>
      <c r="H1508" s="76">
        <v>5200000</v>
      </c>
      <c r="I1508" s="75">
        <v>7000000</v>
      </c>
    </row>
    <row r="1509" spans="1:9" ht="18">
      <c r="A1509" s="335">
        <v>22020405</v>
      </c>
      <c r="B1509" s="273" t="s">
        <v>662</v>
      </c>
      <c r="C1509" s="155"/>
      <c r="D1509" s="152" t="s">
        <v>818</v>
      </c>
      <c r="E1509" s="377" t="s">
        <v>445</v>
      </c>
      <c r="F1509" s="76"/>
      <c r="G1509" s="75">
        <v>7000000</v>
      </c>
      <c r="H1509" s="76">
        <v>4600000</v>
      </c>
      <c r="I1509" s="75">
        <v>7000000</v>
      </c>
    </row>
    <row r="1510" spans="1:9" ht="18">
      <c r="A1510" s="335">
        <v>22020406</v>
      </c>
      <c r="B1510" s="273" t="s">
        <v>662</v>
      </c>
      <c r="C1510" s="155"/>
      <c r="D1510" s="152" t="s">
        <v>818</v>
      </c>
      <c r="E1510" s="377" t="s">
        <v>227</v>
      </c>
      <c r="F1510" s="76"/>
      <c r="G1510" s="75"/>
    </row>
    <row r="1511" spans="1:9" ht="18">
      <c r="A1511" s="335">
        <v>22020800</v>
      </c>
      <c r="B1511" s="152"/>
      <c r="C1511" s="155"/>
      <c r="D1511" s="152" t="s">
        <v>818</v>
      </c>
      <c r="E1511" s="374" t="s">
        <v>242</v>
      </c>
      <c r="F1511" s="76"/>
      <c r="G1511" s="75"/>
    </row>
    <row r="1512" spans="1:9" ht="18">
      <c r="A1512" s="335">
        <v>22020801</v>
      </c>
      <c r="B1512" s="273" t="s">
        <v>662</v>
      </c>
      <c r="C1512" s="155"/>
      <c r="D1512" s="152" t="s">
        <v>818</v>
      </c>
      <c r="E1512" s="373" t="s">
        <v>243</v>
      </c>
      <c r="F1512" s="76">
        <v>5100000</v>
      </c>
      <c r="G1512" s="75">
        <v>20000000</v>
      </c>
      <c r="H1512" s="76">
        <v>7600000</v>
      </c>
      <c r="I1512" s="75">
        <v>30000000</v>
      </c>
    </row>
    <row r="1513" spans="1:9" ht="18">
      <c r="A1513" s="335">
        <v>22020803</v>
      </c>
      <c r="B1513" s="273" t="s">
        <v>662</v>
      </c>
      <c r="C1513" s="155"/>
      <c r="D1513" s="152" t="s">
        <v>818</v>
      </c>
      <c r="E1513" s="373" t="s">
        <v>244</v>
      </c>
      <c r="F1513" s="76"/>
      <c r="G1513" s="75">
        <v>10000000</v>
      </c>
      <c r="H1513" s="76">
        <v>2400000</v>
      </c>
      <c r="I1513" s="75">
        <v>5000000</v>
      </c>
    </row>
    <row r="1514" spans="1:9" ht="18.75" thickBot="1">
      <c r="A1514" s="335">
        <v>22020805</v>
      </c>
      <c r="B1514" s="273" t="s">
        <v>662</v>
      </c>
      <c r="C1514" s="155"/>
      <c r="D1514" s="152" t="s">
        <v>818</v>
      </c>
      <c r="E1514" s="373" t="s">
        <v>245</v>
      </c>
      <c r="F1514" s="90"/>
      <c r="G1514" s="89"/>
      <c r="H1514" s="90"/>
      <c r="I1514" s="89"/>
    </row>
    <row r="1515" spans="1:9" ht="18">
      <c r="A1515" s="335"/>
      <c r="B1515" s="152"/>
      <c r="C1515" s="155"/>
      <c r="D1515" s="152"/>
      <c r="E1515" s="378" t="s">
        <v>321</v>
      </c>
      <c r="F1515" s="517">
        <f>SUM(F1468:F1498)</f>
        <v>6336952</v>
      </c>
      <c r="G1515" s="517">
        <f t="shared" ref="G1515:I1515" si="152">SUM(G1468:G1498)</f>
        <v>9063252</v>
      </c>
      <c r="H1515" s="517">
        <f t="shared" si="152"/>
        <v>7552710</v>
      </c>
      <c r="I1515" s="517">
        <f t="shared" si="152"/>
        <v>14092355.530000001</v>
      </c>
    </row>
    <row r="1516" spans="1:9" ht="18.75" thickBot="1">
      <c r="A1516" s="349"/>
      <c r="B1516" s="351"/>
      <c r="C1516" s="350"/>
      <c r="D1516" s="351"/>
      <c r="E1516" s="379" t="s">
        <v>204</v>
      </c>
      <c r="F1516" s="518">
        <f>SUM(F1501:F1514)</f>
        <v>5100000</v>
      </c>
      <c r="G1516" s="518">
        <f t="shared" ref="G1516:I1516" si="153">SUM(G1501:G1514)</f>
        <v>46000000</v>
      </c>
      <c r="H1516" s="518">
        <f t="shared" si="153"/>
        <v>21250000</v>
      </c>
      <c r="I1516" s="518">
        <f t="shared" si="153"/>
        <v>51000000</v>
      </c>
    </row>
    <row r="1517" spans="1:9" ht="19.5" thickBot="1">
      <c r="A1517" s="380"/>
      <c r="B1517" s="239"/>
      <c r="C1517" s="381"/>
      <c r="D1517" s="382"/>
      <c r="E1517" s="308" t="s">
        <v>300</v>
      </c>
      <c r="F1517" s="519">
        <f>F1515+F1516</f>
        <v>11436952</v>
      </c>
      <c r="G1517" s="519">
        <f t="shared" ref="G1517:I1517" si="154">G1515+G1516</f>
        <v>55063252</v>
      </c>
      <c r="H1517" s="519">
        <f t="shared" si="154"/>
        <v>28802710</v>
      </c>
      <c r="I1517" s="519">
        <f t="shared" si="154"/>
        <v>65092355.530000001</v>
      </c>
    </row>
    <row r="1518" spans="1:9" ht="37.5">
      <c r="A1518" s="694" t="s">
        <v>819</v>
      </c>
      <c r="B1518" s="695"/>
      <c r="C1518" s="695"/>
      <c r="D1518" s="695"/>
      <c r="E1518" s="695"/>
      <c r="F1518" s="695"/>
      <c r="G1518" s="695"/>
      <c r="H1518" s="695"/>
      <c r="I1518" s="696"/>
    </row>
    <row r="1519" spans="1:9" ht="23.25">
      <c r="A1519" s="697" t="s">
        <v>492</v>
      </c>
      <c r="B1519" s="698"/>
      <c r="C1519" s="698"/>
      <c r="D1519" s="698"/>
      <c r="E1519" s="698"/>
      <c r="F1519" s="698"/>
      <c r="G1519" s="698"/>
      <c r="H1519" s="698"/>
      <c r="I1519" s="699"/>
    </row>
    <row r="1520" spans="1:9" ht="22.5">
      <c r="A1520" s="689" t="s">
        <v>1046</v>
      </c>
      <c r="B1520" s="690"/>
      <c r="C1520" s="690"/>
      <c r="D1520" s="690"/>
      <c r="E1520" s="690"/>
      <c r="F1520" s="690"/>
      <c r="G1520" s="690"/>
      <c r="H1520" s="690"/>
      <c r="I1520" s="700"/>
    </row>
    <row r="1521" spans="1:9" ht="18.75" customHeight="1" thickBot="1">
      <c r="A1521" s="728" t="s">
        <v>281</v>
      </c>
      <c r="B1521" s="728"/>
      <c r="C1521" s="728"/>
      <c r="D1521" s="728"/>
      <c r="E1521" s="728"/>
      <c r="F1521" s="728"/>
      <c r="G1521" s="728"/>
      <c r="H1521" s="728"/>
      <c r="I1521" s="728"/>
    </row>
    <row r="1522" spans="1:9" ht="18.75" thickBot="1">
      <c r="A1522" s="721" t="s">
        <v>413</v>
      </c>
      <c r="B1522" s="722"/>
      <c r="C1522" s="722"/>
      <c r="D1522" s="722"/>
      <c r="E1522" s="722"/>
      <c r="F1522" s="722"/>
      <c r="G1522" s="722"/>
      <c r="H1522" s="722"/>
      <c r="I1522" s="723"/>
    </row>
    <row r="1523" spans="1:9" s="171" customFormat="1" ht="36.75" thickBot="1">
      <c r="A1523" s="143" t="s">
        <v>471</v>
      </c>
      <c r="B1523" s="68" t="s">
        <v>464</v>
      </c>
      <c r="C1523" s="144" t="s">
        <v>460</v>
      </c>
      <c r="D1523" s="68" t="s">
        <v>463</v>
      </c>
      <c r="E1523" s="145" t="s">
        <v>1</v>
      </c>
      <c r="F1523" s="68" t="s">
        <v>1003</v>
      </c>
      <c r="G1523" s="146" t="s">
        <v>1002</v>
      </c>
      <c r="H1523" s="147" t="s">
        <v>1001</v>
      </c>
      <c r="I1523" s="148" t="s">
        <v>1048</v>
      </c>
    </row>
    <row r="1524" spans="1:9" ht="18">
      <c r="A1524" s="330">
        <v>20000000</v>
      </c>
      <c r="B1524" s="222"/>
      <c r="C1524" s="223"/>
      <c r="D1524" s="152" t="s">
        <v>818</v>
      </c>
      <c r="E1524" s="95" t="s">
        <v>163</v>
      </c>
      <c r="F1524" s="224"/>
      <c r="G1524" s="225"/>
    </row>
    <row r="1525" spans="1:9" ht="18">
      <c r="A1525" s="331">
        <v>21000000</v>
      </c>
      <c r="B1525" s="188"/>
      <c r="C1525" s="189"/>
      <c r="D1525" s="152" t="s">
        <v>818</v>
      </c>
      <c r="E1525" s="72" t="s">
        <v>164</v>
      </c>
      <c r="F1525" s="190"/>
      <c r="G1525" s="191"/>
    </row>
    <row r="1526" spans="1:9" ht="18">
      <c r="A1526" s="331">
        <v>21010000</v>
      </c>
      <c r="B1526" s="188"/>
      <c r="C1526" s="189"/>
      <c r="D1526" s="152" t="s">
        <v>818</v>
      </c>
      <c r="E1526" s="72" t="s">
        <v>165</v>
      </c>
      <c r="F1526" s="190"/>
      <c r="G1526" s="191"/>
    </row>
    <row r="1527" spans="1:9" ht="18">
      <c r="A1527" s="332">
        <v>21010103</v>
      </c>
      <c r="B1527" s="273" t="s">
        <v>662</v>
      </c>
      <c r="C1527" s="198"/>
      <c r="D1527" s="152" t="s">
        <v>818</v>
      </c>
      <c r="E1527" s="80" t="s">
        <v>168</v>
      </c>
      <c r="F1527" s="76">
        <v>565196</v>
      </c>
      <c r="G1527" s="75">
        <v>1363808</v>
      </c>
      <c r="H1527" s="76">
        <v>1136506.6666666667</v>
      </c>
      <c r="I1527" s="75">
        <v>2404722.2400000002</v>
      </c>
    </row>
    <row r="1528" spans="1:9" ht="18">
      <c r="A1528" s="332">
        <v>21010104</v>
      </c>
      <c r="B1528" s="273" t="s">
        <v>662</v>
      </c>
      <c r="C1528" s="198"/>
      <c r="D1528" s="152" t="s">
        <v>818</v>
      </c>
      <c r="E1528" s="80" t="s">
        <v>169</v>
      </c>
      <c r="F1528" s="76">
        <v>17483686</v>
      </c>
      <c r="G1528" s="75">
        <v>6828051</v>
      </c>
      <c r="H1528" s="76">
        <v>5690042.5</v>
      </c>
      <c r="I1528" s="75">
        <v>7032892.5300000003</v>
      </c>
    </row>
    <row r="1529" spans="1:9" ht="18">
      <c r="A1529" s="332">
        <v>21010105</v>
      </c>
      <c r="B1529" s="273" t="s">
        <v>662</v>
      </c>
      <c r="C1529" s="198"/>
      <c r="D1529" s="152" t="s">
        <v>818</v>
      </c>
      <c r="E1529" s="80" t="s">
        <v>170</v>
      </c>
      <c r="F1529" s="76">
        <v>1477875</v>
      </c>
      <c r="G1529" s="75">
        <v>523708</v>
      </c>
      <c r="H1529" s="76">
        <v>436423.33333333331</v>
      </c>
      <c r="I1529" s="75">
        <v>539419.24</v>
      </c>
    </row>
    <row r="1530" spans="1:9" ht="18">
      <c r="A1530" s="197">
        <v>21010106</v>
      </c>
      <c r="B1530" s="273" t="s">
        <v>662</v>
      </c>
      <c r="C1530" s="198"/>
      <c r="D1530" s="152" t="s">
        <v>818</v>
      </c>
      <c r="E1530" s="80" t="s">
        <v>171</v>
      </c>
      <c r="F1530" s="76"/>
      <c r="G1530" s="75"/>
      <c r="H1530" s="76">
        <v>0</v>
      </c>
      <c r="I1530" s="75">
        <v>0</v>
      </c>
    </row>
    <row r="1531" spans="1:9" ht="18">
      <c r="A1531" s="226"/>
      <c r="B1531" s="273" t="s">
        <v>662</v>
      </c>
      <c r="C1531" s="198"/>
      <c r="D1531" s="152" t="s">
        <v>818</v>
      </c>
      <c r="E1531" s="115" t="s">
        <v>693</v>
      </c>
      <c r="F1531" s="76"/>
      <c r="G1531" s="75"/>
      <c r="I1531" s="75">
        <v>1827295.19</v>
      </c>
    </row>
    <row r="1532" spans="1:9" ht="36">
      <c r="A1532" s="331">
        <v>21020300</v>
      </c>
      <c r="B1532" s="188"/>
      <c r="C1532" s="189"/>
      <c r="D1532" s="152" t="s">
        <v>818</v>
      </c>
      <c r="E1532" s="72" t="s">
        <v>193</v>
      </c>
      <c r="F1532" s="76"/>
      <c r="G1532" s="75"/>
      <c r="H1532" s="76">
        <v>0</v>
      </c>
      <c r="I1532" s="75">
        <v>0</v>
      </c>
    </row>
    <row r="1533" spans="1:9" ht="18">
      <c r="A1533" s="332">
        <v>21020301</v>
      </c>
      <c r="B1533" s="273" t="s">
        <v>662</v>
      </c>
      <c r="C1533" s="198"/>
      <c r="D1533" s="152" t="s">
        <v>818</v>
      </c>
      <c r="E1533" s="115" t="s">
        <v>178</v>
      </c>
      <c r="F1533" s="76">
        <v>197818</v>
      </c>
      <c r="G1533" s="75">
        <v>1100535</v>
      </c>
      <c r="H1533" s="76">
        <v>917112.5</v>
      </c>
      <c r="I1533" s="75">
        <v>1133551.05</v>
      </c>
    </row>
    <row r="1534" spans="1:9" ht="18">
      <c r="A1534" s="332">
        <v>21020302</v>
      </c>
      <c r="B1534" s="273" t="s">
        <v>662</v>
      </c>
      <c r="C1534" s="198"/>
      <c r="D1534" s="152" t="s">
        <v>818</v>
      </c>
      <c r="E1534" s="115" t="s">
        <v>179</v>
      </c>
      <c r="F1534" s="76">
        <v>38039</v>
      </c>
      <c r="G1534" s="75">
        <v>628890</v>
      </c>
      <c r="H1534" s="76">
        <v>524075</v>
      </c>
      <c r="I1534" s="75">
        <v>647756.69999999995</v>
      </c>
    </row>
    <row r="1535" spans="1:9" ht="18">
      <c r="A1535" s="332">
        <v>21020303</v>
      </c>
      <c r="B1535" s="273" t="s">
        <v>662</v>
      </c>
      <c r="C1535" s="198"/>
      <c r="D1535" s="152" t="s">
        <v>818</v>
      </c>
      <c r="E1535" s="115" t="s">
        <v>180</v>
      </c>
      <c r="F1535" s="76">
        <v>7290</v>
      </c>
      <c r="G1535" s="75">
        <v>44280</v>
      </c>
      <c r="H1535" s="76">
        <v>36900</v>
      </c>
      <c r="I1535" s="75">
        <v>45608.4</v>
      </c>
    </row>
    <row r="1536" spans="1:9" ht="18">
      <c r="A1536" s="332">
        <v>21020304</v>
      </c>
      <c r="B1536" s="273" t="s">
        <v>662</v>
      </c>
      <c r="C1536" s="198"/>
      <c r="D1536" s="152" t="s">
        <v>818</v>
      </c>
      <c r="E1536" s="115" t="s">
        <v>181</v>
      </c>
      <c r="F1536" s="76">
        <v>612040</v>
      </c>
      <c r="G1536" s="75">
        <v>157221</v>
      </c>
      <c r="H1536" s="76">
        <v>131017.5</v>
      </c>
      <c r="I1536" s="75">
        <v>161937.63</v>
      </c>
    </row>
    <row r="1537" spans="1:9" ht="18">
      <c r="A1537" s="332">
        <v>21020312</v>
      </c>
      <c r="B1537" s="273" t="s">
        <v>662</v>
      </c>
      <c r="C1537" s="198"/>
      <c r="D1537" s="152" t="s">
        <v>818</v>
      </c>
      <c r="E1537" s="115" t="s">
        <v>184</v>
      </c>
      <c r="F1537" s="76"/>
      <c r="G1537" s="75"/>
      <c r="H1537" s="76">
        <v>0</v>
      </c>
      <c r="I1537" s="75">
        <v>0</v>
      </c>
    </row>
    <row r="1538" spans="1:9" ht="18">
      <c r="A1538" s="332">
        <v>21020315</v>
      </c>
      <c r="B1538" s="273" t="s">
        <v>662</v>
      </c>
      <c r="C1538" s="198"/>
      <c r="D1538" s="152" t="s">
        <v>818</v>
      </c>
      <c r="E1538" s="115" t="s">
        <v>187</v>
      </c>
      <c r="F1538" s="76">
        <v>46260</v>
      </c>
      <c r="G1538" s="75">
        <v>277221</v>
      </c>
      <c r="H1538" s="76">
        <v>231017.5</v>
      </c>
      <c r="I1538" s="75">
        <v>285537.63</v>
      </c>
    </row>
    <row r="1539" spans="1:9" ht="18">
      <c r="A1539" s="332" t="s">
        <v>546</v>
      </c>
      <c r="B1539" s="273" t="s">
        <v>662</v>
      </c>
      <c r="C1539" s="198"/>
      <c r="D1539" s="152" t="s">
        <v>818</v>
      </c>
      <c r="E1539" s="115" t="s">
        <v>532</v>
      </c>
      <c r="F1539" s="76">
        <v>103221</v>
      </c>
      <c r="G1539" s="75">
        <v>137629</v>
      </c>
      <c r="H1539" s="76">
        <v>114690.83333333333</v>
      </c>
      <c r="I1539" s="75">
        <v>141757.87</v>
      </c>
    </row>
    <row r="1540" spans="1:9" ht="18">
      <c r="A1540" s="332" t="s">
        <v>547</v>
      </c>
      <c r="B1540" s="273" t="s">
        <v>662</v>
      </c>
      <c r="C1540" s="198"/>
      <c r="D1540" s="152" t="s">
        <v>818</v>
      </c>
      <c r="E1540" s="115" t="s">
        <v>533</v>
      </c>
      <c r="F1540" s="76"/>
      <c r="G1540" s="75"/>
      <c r="H1540" s="76">
        <v>0</v>
      </c>
      <c r="I1540" s="75">
        <v>0</v>
      </c>
    </row>
    <row r="1541" spans="1:9" ht="18">
      <c r="A1541" s="332" t="s">
        <v>548</v>
      </c>
      <c r="B1541" s="273" t="s">
        <v>662</v>
      </c>
      <c r="C1541" s="198"/>
      <c r="D1541" s="152" t="s">
        <v>818</v>
      </c>
      <c r="E1541" s="115" t="s">
        <v>534</v>
      </c>
      <c r="F1541" s="76">
        <v>5670</v>
      </c>
      <c r="G1541" s="75">
        <v>7560</v>
      </c>
      <c r="H1541" s="76">
        <v>6300</v>
      </c>
      <c r="I1541" s="75">
        <v>7786.8</v>
      </c>
    </row>
    <row r="1542" spans="1:9" ht="18">
      <c r="A1542" s="331">
        <v>21020400</v>
      </c>
      <c r="B1542" s="188"/>
      <c r="C1542" s="189"/>
      <c r="D1542" s="152" t="s">
        <v>818</v>
      </c>
      <c r="E1542" s="72" t="s">
        <v>194</v>
      </c>
      <c r="F1542" s="76"/>
      <c r="G1542" s="75"/>
      <c r="H1542" s="76">
        <v>0</v>
      </c>
      <c r="I1542" s="75">
        <v>0</v>
      </c>
    </row>
    <row r="1543" spans="1:9" ht="18">
      <c r="A1543" s="332">
        <v>21020401</v>
      </c>
      <c r="B1543" s="273" t="s">
        <v>662</v>
      </c>
      <c r="C1543" s="198"/>
      <c r="D1543" s="152" t="s">
        <v>818</v>
      </c>
      <c r="E1543" s="115" t="s">
        <v>178</v>
      </c>
      <c r="F1543" s="76">
        <v>816054</v>
      </c>
      <c r="G1543" s="75">
        <v>1334027</v>
      </c>
      <c r="H1543" s="76">
        <v>1111689.1666666667</v>
      </c>
      <c r="I1543" s="75">
        <v>1374047.81</v>
      </c>
    </row>
    <row r="1544" spans="1:9" ht="18">
      <c r="A1544" s="332">
        <v>21020402</v>
      </c>
      <c r="B1544" s="273" t="s">
        <v>662</v>
      </c>
      <c r="C1544" s="198"/>
      <c r="D1544" s="152" t="s">
        <v>818</v>
      </c>
      <c r="E1544" s="115" t="s">
        <v>179</v>
      </c>
      <c r="F1544" s="76">
        <v>304736</v>
      </c>
      <c r="G1544" s="75">
        <v>762248</v>
      </c>
      <c r="H1544" s="76">
        <v>635206.66666666663</v>
      </c>
      <c r="I1544" s="75">
        <v>785115.44</v>
      </c>
    </row>
    <row r="1545" spans="1:9" ht="18">
      <c r="A1545" s="332">
        <v>21020403</v>
      </c>
      <c r="B1545" s="273" t="s">
        <v>662</v>
      </c>
      <c r="C1545" s="198"/>
      <c r="D1545" s="152" t="s">
        <v>818</v>
      </c>
      <c r="E1545" s="115" t="s">
        <v>180</v>
      </c>
      <c r="F1545" s="76">
        <v>25920</v>
      </c>
      <c r="G1545" s="75">
        <v>72360</v>
      </c>
      <c r="H1545" s="76">
        <v>60300</v>
      </c>
      <c r="I1545" s="75">
        <v>74530.8</v>
      </c>
    </row>
    <row r="1546" spans="1:9" ht="18">
      <c r="A1546" s="332">
        <v>21020404</v>
      </c>
      <c r="B1546" s="273" t="s">
        <v>662</v>
      </c>
      <c r="C1546" s="198"/>
      <c r="D1546" s="152" t="s">
        <v>818</v>
      </c>
      <c r="E1546" s="115" t="s">
        <v>181</v>
      </c>
      <c r="F1546" s="76">
        <v>87434</v>
      </c>
      <c r="G1546" s="75">
        <v>190550</v>
      </c>
      <c r="H1546" s="76">
        <v>158791.66666666666</v>
      </c>
      <c r="I1546" s="75">
        <v>196266.5</v>
      </c>
    </row>
    <row r="1547" spans="1:9" ht="18">
      <c r="A1547" s="332">
        <v>21020412</v>
      </c>
      <c r="B1547" s="273" t="s">
        <v>662</v>
      </c>
      <c r="C1547" s="198"/>
      <c r="D1547" s="152" t="s">
        <v>818</v>
      </c>
      <c r="E1547" s="115" t="s">
        <v>184</v>
      </c>
      <c r="F1547" s="76"/>
      <c r="G1547" s="75"/>
      <c r="H1547" s="76">
        <v>0</v>
      </c>
      <c r="I1547" s="75">
        <v>0</v>
      </c>
    </row>
    <row r="1548" spans="1:9" ht="18">
      <c r="A1548" s="332">
        <v>21020415</v>
      </c>
      <c r="B1548" s="273" t="s">
        <v>662</v>
      </c>
      <c r="C1548" s="198"/>
      <c r="D1548" s="152" t="s">
        <v>818</v>
      </c>
      <c r="E1548" s="115" t="s">
        <v>187</v>
      </c>
      <c r="F1548" s="76">
        <v>229358</v>
      </c>
      <c r="G1548" s="75">
        <v>406560</v>
      </c>
      <c r="H1548" s="76">
        <v>338800</v>
      </c>
      <c r="I1548" s="75">
        <v>418756.8</v>
      </c>
    </row>
    <row r="1549" spans="1:9" ht="18">
      <c r="A1549" s="331">
        <v>21020500</v>
      </c>
      <c r="B1549" s="188"/>
      <c r="C1549" s="189"/>
      <c r="D1549" s="152" t="s">
        <v>818</v>
      </c>
      <c r="E1549" s="72" t="s">
        <v>195</v>
      </c>
      <c r="F1549" s="76"/>
      <c r="G1549" s="75"/>
      <c r="H1549" s="76">
        <v>0</v>
      </c>
      <c r="I1549" s="75">
        <v>0</v>
      </c>
    </row>
    <row r="1550" spans="1:9" ht="18">
      <c r="A1550" s="332">
        <v>21020501</v>
      </c>
      <c r="B1550" s="273" t="s">
        <v>662</v>
      </c>
      <c r="C1550" s="198"/>
      <c r="D1550" s="152" t="s">
        <v>818</v>
      </c>
      <c r="E1550" s="115" t="s">
        <v>178</v>
      </c>
      <c r="F1550" s="76">
        <v>517481</v>
      </c>
      <c r="G1550" s="75">
        <v>183297</v>
      </c>
      <c r="H1550" s="76">
        <v>152747.5</v>
      </c>
      <c r="I1550" s="75">
        <v>188795.91</v>
      </c>
    </row>
    <row r="1551" spans="1:9" ht="18">
      <c r="A1551" s="333">
        <v>21020502</v>
      </c>
      <c r="B1551" s="273" t="s">
        <v>662</v>
      </c>
      <c r="C1551" s="204"/>
      <c r="D1551" s="152" t="s">
        <v>818</v>
      </c>
      <c r="E1551" s="115" t="s">
        <v>179</v>
      </c>
      <c r="F1551" s="76">
        <v>295575</v>
      </c>
      <c r="G1551" s="75">
        <v>104741</v>
      </c>
      <c r="H1551" s="76">
        <v>87284.166666666672</v>
      </c>
      <c r="I1551" s="75">
        <v>107883.23</v>
      </c>
    </row>
    <row r="1552" spans="1:9" ht="18">
      <c r="A1552" s="333">
        <v>21020503</v>
      </c>
      <c r="B1552" s="273" t="s">
        <v>662</v>
      </c>
      <c r="C1552" s="204"/>
      <c r="D1552" s="152" t="s">
        <v>818</v>
      </c>
      <c r="E1552" s="115" t="s">
        <v>180</v>
      </c>
      <c r="F1552" s="76">
        <v>44550</v>
      </c>
      <c r="G1552" s="75">
        <v>21600</v>
      </c>
      <c r="H1552" s="76">
        <v>18000</v>
      </c>
      <c r="I1552" s="75">
        <v>22248</v>
      </c>
    </row>
    <row r="1553" spans="1:9" ht="18">
      <c r="A1553" s="333">
        <v>21020504</v>
      </c>
      <c r="B1553" s="273" t="s">
        <v>662</v>
      </c>
      <c r="C1553" s="204"/>
      <c r="D1553" s="152" t="s">
        <v>818</v>
      </c>
      <c r="E1553" s="115" t="s">
        <v>181</v>
      </c>
      <c r="F1553" s="76">
        <v>73893</v>
      </c>
      <c r="G1553" s="75">
        <v>26185</v>
      </c>
      <c r="H1553" s="76">
        <v>21820.833333333332</v>
      </c>
      <c r="I1553" s="75">
        <v>26970.55</v>
      </c>
    </row>
    <row r="1554" spans="1:9" ht="18">
      <c r="A1554" s="333">
        <v>21020512</v>
      </c>
      <c r="B1554" s="273" t="s">
        <v>662</v>
      </c>
      <c r="C1554" s="204"/>
      <c r="D1554" s="152" t="s">
        <v>818</v>
      </c>
      <c r="E1554" s="115" t="s">
        <v>184</v>
      </c>
      <c r="F1554" s="76"/>
      <c r="G1554" s="75"/>
      <c r="H1554" s="76">
        <v>0</v>
      </c>
      <c r="I1554" s="75">
        <v>0</v>
      </c>
    </row>
    <row r="1555" spans="1:9" ht="18">
      <c r="A1555" s="333">
        <v>21020515</v>
      </c>
      <c r="B1555" s="273" t="s">
        <v>662</v>
      </c>
      <c r="C1555" s="204"/>
      <c r="D1555" s="152" t="s">
        <v>818</v>
      </c>
      <c r="E1555" s="115" t="s">
        <v>187</v>
      </c>
      <c r="F1555" s="76">
        <v>358641</v>
      </c>
      <c r="G1555" s="75">
        <v>312032</v>
      </c>
      <c r="H1555" s="76">
        <v>260026.66666666666</v>
      </c>
      <c r="I1555" s="75">
        <v>321392.96000000002</v>
      </c>
    </row>
    <row r="1556" spans="1:9" ht="18">
      <c r="A1556" s="200">
        <v>21020600</v>
      </c>
      <c r="B1556" s="201"/>
      <c r="C1556" s="202"/>
      <c r="D1556" s="152" t="s">
        <v>818</v>
      </c>
      <c r="E1556" s="72" t="s">
        <v>196</v>
      </c>
      <c r="F1556" s="76"/>
      <c r="G1556" s="75"/>
    </row>
    <row r="1557" spans="1:9" ht="18">
      <c r="A1557" s="294">
        <v>21020605</v>
      </c>
      <c r="B1557" s="273" t="s">
        <v>662</v>
      </c>
      <c r="C1557" s="204"/>
      <c r="D1557" s="152" t="s">
        <v>818</v>
      </c>
      <c r="E1557" s="80" t="s">
        <v>199</v>
      </c>
      <c r="F1557" s="76"/>
      <c r="G1557" s="75"/>
    </row>
    <row r="1558" spans="1:9" ht="18">
      <c r="A1558" s="325">
        <v>22020000</v>
      </c>
      <c r="B1558" s="210"/>
      <c r="C1558" s="211"/>
      <c r="D1558" s="152" t="s">
        <v>818</v>
      </c>
      <c r="E1558" s="127" t="s">
        <v>204</v>
      </c>
      <c r="F1558" s="76"/>
      <c r="G1558" s="75"/>
    </row>
    <row r="1559" spans="1:9" ht="18">
      <c r="A1559" s="325">
        <v>22020100</v>
      </c>
      <c r="B1559" s="210"/>
      <c r="C1559" s="211"/>
      <c r="D1559" s="152" t="s">
        <v>818</v>
      </c>
      <c r="E1559" s="127" t="s">
        <v>205</v>
      </c>
      <c r="F1559" s="76"/>
      <c r="G1559" s="75"/>
    </row>
    <row r="1560" spans="1:9" ht="18.75">
      <c r="A1560" s="257">
        <v>22020101</v>
      </c>
      <c r="B1560" s="273" t="s">
        <v>662</v>
      </c>
      <c r="C1560" s="321"/>
      <c r="D1560" s="152" t="s">
        <v>818</v>
      </c>
      <c r="E1560" s="314" t="s">
        <v>206</v>
      </c>
      <c r="F1560" s="76"/>
      <c r="G1560" s="75"/>
    </row>
    <row r="1561" spans="1:9" ht="18.75">
      <c r="A1561" s="257">
        <v>22020102</v>
      </c>
      <c r="B1561" s="273" t="s">
        <v>662</v>
      </c>
      <c r="C1561" s="321"/>
      <c r="D1561" s="152" t="s">
        <v>818</v>
      </c>
      <c r="E1561" s="314" t="s">
        <v>207</v>
      </c>
      <c r="F1561" s="76"/>
      <c r="G1561" s="75">
        <v>400000</v>
      </c>
      <c r="H1561" s="76">
        <v>230000</v>
      </c>
      <c r="I1561" s="75">
        <v>400000</v>
      </c>
    </row>
    <row r="1562" spans="1:9" ht="18.75">
      <c r="A1562" s="257">
        <v>22020103</v>
      </c>
      <c r="B1562" s="273" t="s">
        <v>662</v>
      </c>
      <c r="C1562" s="321"/>
      <c r="D1562" s="152" t="s">
        <v>818</v>
      </c>
      <c r="E1562" s="314" t="s">
        <v>208</v>
      </c>
      <c r="F1562" s="76"/>
      <c r="G1562" s="75"/>
    </row>
    <row r="1563" spans="1:9" ht="18.75">
      <c r="A1563" s="257">
        <v>22020104</v>
      </c>
      <c r="B1563" s="273" t="s">
        <v>662</v>
      </c>
      <c r="C1563" s="321"/>
      <c r="D1563" s="152" t="s">
        <v>818</v>
      </c>
      <c r="E1563" s="314" t="s">
        <v>209</v>
      </c>
      <c r="F1563" s="76"/>
      <c r="G1563" s="75"/>
    </row>
    <row r="1564" spans="1:9" ht="18">
      <c r="A1564" s="325">
        <v>22020200</v>
      </c>
      <c r="B1564" s="210"/>
      <c r="C1564" s="211"/>
      <c r="D1564" s="152" t="s">
        <v>818</v>
      </c>
      <c r="E1564" s="127" t="s">
        <v>210</v>
      </c>
      <c r="F1564" s="76"/>
      <c r="G1564" s="75"/>
    </row>
    <row r="1565" spans="1:9" ht="18">
      <c r="A1565" s="335">
        <v>22020201</v>
      </c>
      <c r="B1565" s="273" t="s">
        <v>662</v>
      </c>
      <c r="C1565" s="155"/>
      <c r="D1565" s="152" t="s">
        <v>818</v>
      </c>
      <c r="E1565" s="207" t="s">
        <v>211</v>
      </c>
      <c r="F1565" s="76"/>
      <c r="G1565" s="75">
        <v>2000000</v>
      </c>
      <c r="H1565" s="76">
        <v>1450000</v>
      </c>
      <c r="I1565" s="75">
        <v>3000000</v>
      </c>
    </row>
    <row r="1566" spans="1:9" ht="18">
      <c r="A1566" s="325">
        <v>22020300</v>
      </c>
      <c r="B1566" s="210"/>
      <c r="C1566" s="211"/>
      <c r="D1566" s="152" t="s">
        <v>818</v>
      </c>
      <c r="E1566" s="127" t="s">
        <v>213</v>
      </c>
      <c r="F1566" s="76"/>
      <c r="G1566" s="75"/>
    </row>
    <row r="1567" spans="1:9" ht="18">
      <c r="A1567" s="335">
        <v>22020313</v>
      </c>
      <c r="B1567" s="152" t="s">
        <v>662</v>
      </c>
      <c r="C1567" s="155"/>
      <c r="D1567" s="152" t="s">
        <v>818</v>
      </c>
      <c r="E1567" s="207" t="s">
        <v>222</v>
      </c>
      <c r="F1567" s="76"/>
      <c r="G1567" s="75"/>
      <c r="I1567" s="75">
        <v>20000000</v>
      </c>
    </row>
    <row r="1568" spans="1:9" ht="36">
      <c r="A1568" s="325">
        <v>22020400</v>
      </c>
      <c r="B1568" s="210"/>
      <c r="C1568" s="211"/>
      <c r="D1568" s="152" t="s">
        <v>818</v>
      </c>
      <c r="E1568" s="127" t="s">
        <v>869</v>
      </c>
      <c r="F1568" s="76"/>
      <c r="G1568" s="75"/>
    </row>
    <row r="1569" spans="1:9" ht="18">
      <c r="A1569" s="335">
        <v>22020406</v>
      </c>
      <c r="B1569" s="273" t="s">
        <v>662</v>
      </c>
      <c r="C1569" s="155"/>
      <c r="D1569" s="152" t="s">
        <v>818</v>
      </c>
      <c r="E1569" s="207" t="s">
        <v>227</v>
      </c>
      <c r="F1569" s="76">
        <v>823500</v>
      </c>
      <c r="G1569" s="75">
        <v>15000000</v>
      </c>
      <c r="H1569" s="76">
        <v>13560000</v>
      </c>
      <c r="I1569" s="75">
        <v>80000000</v>
      </c>
    </row>
    <row r="1570" spans="1:9" ht="18.75" thickBot="1">
      <c r="A1570" s="335">
        <v>22020410</v>
      </c>
      <c r="B1570" s="273" t="s">
        <v>662</v>
      </c>
      <c r="C1570" s="155"/>
      <c r="D1570" s="152" t="s">
        <v>818</v>
      </c>
      <c r="E1570" s="207" t="s">
        <v>228</v>
      </c>
      <c r="F1570" s="90"/>
      <c r="G1570" s="89">
        <v>6000000</v>
      </c>
      <c r="H1570" s="90">
        <v>4600000</v>
      </c>
      <c r="I1570" s="89">
        <v>7000000</v>
      </c>
    </row>
    <row r="1571" spans="1:9" ht="18">
      <c r="A1571" s="325"/>
      <c r="B1571" s="210"/>
      <c r="C1571" s="211"/>
      <c r="D1571" s="210"/>
      <c r="E1571" s="208" t="s">
        <v>321</v>
      </c>
      <c r="F1571" s="517">
        <f>SUM(F1527:F1557)</f>
        <v>23290737</v>
      </c>
      <c r="G1571" s="517">
        <f t="shared" ref="G1571:I1571" si="155">SUM(G1527:G1557)</f>
        <v>14482503</v>
      </c>
      <c r="H1571" s="517">
        <f t="shared" si="155"/>
        <v>12068752.499999998</v>
      </c>
      <c r="I1571" s="517">
        <f t="shared" si="155"/>
        <v>17744273.280000005</v>
      </c>
    </row>
    <row r="1572" spans="1:9" ht="18.75" thickBot="1">
      <c r="A1572" s="326"/>
      <c r="B1572" s="168"/>
      <c r="C1572" s="169"/>
      <c r="D1572" s="168"/>
      <c r="E1572" s="228" t="s">
        <v>204</v>
      </c>
      <c r="F1572" s="518">
        <f>SUM(F1560:F1570)</f>
        <v>823500</v>
      </c>
      <c r="G1572" s="518">
        <f t="shared" ref="G1572:I1572" si="156">SUM(G1560:G1570)</f>
        <v>23400000</v>
      </c>
      <c r="H1572" s="518">
        <f t="shared" si="156"/>
        <v>19840000</v>
      </c>
      <c r="I1572" s="518">
        <f t="shared" si="156"/>
        <v>110400000</v>
      </c>
    </row>
    <row r="1573" spans="1:9" ht="18.75" thickBot="1">
      <c r="A1573" s="327"/>
      <c r="B1573" s="244"/>
      <c r="C1573" s="245"/>
      <c r="D1573" s="244"/>
      <c r="E1573" s="261" t="s">
        <v>300</v>
      </c>
      <c r="F1573" s="519">
        <f>F1571+F1572</f>
        <v>24114237</v>
      </c>
      <c r="G1573" s="519">
        <f t="shared" ref="G1573:I1573" si="157">G1571+G1572</f>
        <v>37882503</v>
      </c>
      <c r="H1573" s="519">
        <f t="shared" si="157"/>
        <v>31908752.5</v>
      </c>
      <c r="I1573" s="519">
        <f t="shared" si="157"/>
        <v>128144273.28</v>
      </c>
    </row>
    <row r="1574" spans="1:9" ht="37.5">
      <c r="A1574" s="694" t="s">
        <v>819</v>
      </c>
      <c r="B1574" s="695"/>
      <c r="C1574" s="695"/>
      <c r="D1574" s="695"/>
      <c r="E1574" s="695"/>
      <c r="F1574" s="695"/>
      <c r="G1574" s="695"/>
      <c r="H1574" s="695"/>
      <c r="I1574" s="696"/>
    </row>
    <row r="1575" spans="1:9" ht="23.25">
      <c r="A1575" s="697" t="s">
        <v>492</v>
      </c>
      <c r="B1575" s="698"/>
      <c r="C1575" s="698"/>
      <c r="D1575" s="698"/>
      <c r="E1575" s="698"/>
      <c r="F1575" s="698"/>
      <c r="G1575" s="698"/>
      <c r="H1575" s="698"/>
      <c r="I1575" s="699"/>
    </row>
    <row r="1576" spans="1:9" ht="22.5">
      <c r="A1576" s="689" t="s">
        <v>1046</v>
      </c>
      <c r="B1576" s="690"/>
      <c r="C1576" s="690"/>
      <c r="D1576" s="690"/>
      <c r="E1576" s="690"/>
      <c r="F1576" s="690"/>
      <c r="G1576" s="690"/>
      <c r="H1576" s="690"/>
      <c r="I1576" s="700"/>
    </row>
    <row r="1577" spans="1:9" ht="18.75" customHeight="1" thickBot="1">
      <c r="A1577" s="728" t="s">
        <v>281</v>
      </c>
      <c r="B1577" s="728"/>
      <c r="C1577" s="728"/>
      <c r="D1577" s="728"/>
      <c r="E1577" s="728"/>
      <c r="F1577" s="728"/>
      <c r="G1577" s="728"/>
      <c r="H1577" s="728"/>
      <c r="I1577" s="728"/>
    </row>
    <row r="1578" spans="1:9" ht="18.75" thickBot="1">
      <c r="A1578" s="721" t="s">
        <v>414</v>
      </c>
      <c r="B1578" s="722"/>
      <c r="C1578" s="722"/>
      <c r="D1578" s="722"/>
      <c r="E1578" s="722"/>
      <c r="F1578" s="722"/>
      <c r="G1578" s="722"/>
      <c r="H1578" s="722"/>
      <c r="I1578" s="723"/>
    </row>
    <row r="1579" spans="1:9" s="171" customFormat="1" ht="36.75" thickBot="1">
      <c r="A1579" s="143" t="s">
        <v>471</v>
      </c>
      <c r="B1579" s="68" t="s">
        <v>464</v>
      </c>
      <c r="C1579" s="144" t="s">
        <v>460</v>
      </c>
      <c r="D1579" s="68" t="s">
        <v>463</v>
      </c>
      <c r="E1579" s="145" t="s">
        <v>1</v>
      </c>
      <c r="F1579" s="68" t="s">
        <v>1003</v>
      </c>
      <c r="G1579" s="146" t="s">
        <v>1002</v>
      </c>
      <c r="H1579" s="147" t="s">
        <v>1001</v>
      </c>
      <c r="I1579" s="148" t="s">
        <v>1048</v>
      </c>
    </row>
    <row r="1580" spans="1:9" ht="18">
      <c r="A1580" s="330">
        <v>20000000</v>
      </c>
      <c r="B1580" s="222"/>
      <c r="C1580" s="223"/>
      <c r="D1580" s="152" t="s">
        <v>818</v>
      </c>
      <c r="E1580" s="95" t="s">
        <v>163</v>
      </c>
      <c r="F1580" s="224"/>
      <c r="G1580" s="225"/>
    </row>
    <row r="1581" spans="1:9" ht="18">
      <c r="A1581" s="331">
        <v>21000000</v>
      </c>
      <c r="B1581" s="188"/>
      <c r="C1581" s="189"/>
      <c r="D1581" s="152" t="s">
        <v>818</v>
      </c>
      <c r="E1581" s="72" t="s">
        <v>164</v>
      </c>
      <c r="F1581" s="190"/>
      <c r="G1581" s="191"/>
    </row>
    <row r="1582" spans="1:9" ht="18">
      <c r="A1582" s="331">
        <v>21010000</v>
      </c>
      <c r="B1582" s="188"/>
      <c r="C1582" s="189"/>
      <c r="D1582" s="152" t="s">
        <v>818</v>
      </c>
      <c r="E1582" s="72" t="s">
        <v>165</v>
      </c>
      <c r="F1582" s="190"/>
      <c r="G1582" s="191"/>
    </row>
    <row r="1583" spans="1:9" ht="18">
      <c r="A1583" s="332">
        <v>21010103</v>
      </c>
      <c r="B1583" s="273" t="s">
        <v>662</v>
      </c>
      <c r="C1583" s="198"/>
      <c r="D1583" s="152" t="s">
        <v>818</v>
      </c>
      <c r="E1583" s="80" t="s">
        <v>168</v>
      </c>
      <c r="F1583" s="76">
        <v>587357</v>
      </c>
      <c r="G1583" s="75">
        <v>1457175</v>
      </c>
      <c r="H1583" s="76">
        <v>1214312.5</v>
      </c>
      <c r="I1583" s="75">
        <v>2500890.25</v>
      </c>
    </row>
    <row r="1584" spans="1:9" ht="18">
      <c r="A1584" s="332" t="s">
        <v>719</v>
      </c>
      <c r="B1584" s="273" t="s">
        <v>662</v>
      </c>
      <c r="C1584" s="198"/>
      <c r="D1584" s="152" t="s">
        <v>818</v>
      </c>
      <c r="E1584" s="80" t="s">
        <v>169</v>
      </c>
      <c r="F1584" s="76">
        <v>809002</v>
      </c>
      <c r="G1584" s="75">
        <v>1966704</v>
      </c>
      <c r="H1584" s="76">
        <v>1638920</v>
      </c>
      <c r="I1584" s="75">
        <v>2025705.12</v>
      </c>
    </row>
    <row r="1585" spans="1:9" ht="18">
      <c r="A1585" s="332" t="s">
        <v>717</v>
      </c>
      <c r="B1585" s="273" t="s">
        <v>662</v>
      </c>
      <c r="C1585" s="198"/>
      <c r="D1585" s="152" t="s">
        <v>818</v>
      </c>
      <c r="E1585" s="80" t="s">
        <v>720</v>
      </c>
      <c r="F1585" s="76">
        <v>1258842</v>
      </c>
      <c r="G1585" s="75">
        <v>545565</v>
      </c>
      <c r="H1585" s="76">
        <v>454637.5</v>
      </c>
      <c r="I1585" s="75">
        <v>761931.95</v>
      </c>
    </row>
    <row r="1586" spans="1:9" ht="18">
      <c r="A1586" s="197">
        <v>21010106</v>
      </c>
      <c r="B1586" s="273" t="s">
        <v>662</v>
      </c>
      <c r="C1586" s="198"/>
      <c r="D1586" s="152" t="s">
        <v>818</v>
      </c>
      <c r="E1586" s="80" t="s">
        <v>171</v>
      </c>
      <c r="F1586" s="76"/>
      <c r="G1586" s="75"/>
      <c r="H1586" s="76">
        <v>0</v>
      </c>
      <c r="I1586" s="75">
        <v>0</v>
      </c>
    </row>
    <row r="1587" spans="1:9" ht="18">
      <c r="A1587" s="226"/>
      <c r="B1587" s="273" t="s">
        <v>662</v>
      </c>
      <c r="C1587" s="198"/>
      <c r="D1587" s="152" t="s">
        <v>818</v>
      </c>
      <c r="E1587" s="115" t="s">
        <v>693</v>
      </c>
      <c r="F1587" s="76"/>
      <c r="G1587" s="75"/>
      <c r="I1587" s="75">
        <v>2546044.64</v>
      </c>
    </row>
    <row r="1588" spans="1:9" ht="36">
      <c r="A1588" s="331">
        <v>21020300</v>
      </c>
      <c r="B1588" s="188"/>
      <c r="C1588" s="189"/>
      <c r="D1588" s="152" t="s">
        <v>818</v>
      </c>
      <c r="E1588" s="72" t="s">
        <v>193</v>
      </c>
      <c r="F1588" s="76"/>
      <c r="G1588" s="75"/>
      <c r="H1588" s="76">
        <v>0</v>
      </c>
      <c r="I1588" s="75">
        <v>0</v>
      </c>
    </row>
    <row r="1589" spans="1:9" ht="18">
      <c r="A1589" s="332">
        <v>21020301</v>
      </c>
      <c r="B1589" s="273" t="s">
        <v>662</v>
      </c>
      <c r="C1589" s="198"/>
      <c r="D1589" s="152" t="s">
        <v>818</v>
      </c>
      <c r="E1589" s="115" t="s">
        <v>178</v>
      </c>
      <c r="F1589" s="76">
        <v>205574</v>
      </c>
      <c r="G1589" s="75">
        <v>510011</v>
      </c>
      <c r="H1589" s="76">
        <v>425009.16666666669</v>
      </c>
      <c r="I1589" s="75">
        <v>525311.32999999996</v>
      </c>
    </row>
    <row r="1590" spans="1:9" ht="18">
      <c r="A1590" s="332">
        <v>21020302</v>
      </c>
      <c r="B1590" s="273" t="s">
        <v>662</v>
      </c>
      <c r="C1590" s="198"/>
      <c r="D1590" s="152" t="s">
        <v>818</v>
      </c>
      <c r="E1590" s="115" t="s">
        <v>179</v>
      </c>
      <c r="F1590" s="76">
        <v>117471</v>
      </c>
      <c r="G1590" s="75">
        <v>291434</v>
      </c>
      <c r="H1590" s="76">
        <v>242861.66666666666</v>
      </c>
      <c r="I1590" s="75">
        <v>300177.02</v>
      </c>
    </row>
    <row r="1591" spans="1:9" ht="18">
      <c r="A1591" s="332">
        <v>21020303</v>
      </c>
      <c r="B1591" s="273" t="s">
        <v>662</v>
      </c>
      <c r="C1591" s="198"/>
      <c r="D1591" s="152" t="s">
        <v>818</v>
      </c>
      <c r="E1591" s="115" t="s">
        <v>180</v>
      </c>
      <c r="F1591" s="76">
        <v>7290</v>
      </c>
      <c r="G1591" s="75">
        <v>18360</v>
      </c>
      <c r="H1591" s="76">
        <v>15300</v>
      </c>
      <c r="I1591" s="75">
        <v>18910.8</v>
      </c>
    </row>
    <row r="1592" spans="1:9" ht="18">
      <c r="A1592" s="332">
        <v>21020304</v>
      </c>
      <c r="B1592" s="273" t="s">
        <v>662</v>
      </c>
      <c r="C1592" s="198"/>
      <c r="D1592" s="152" t="s">
        <v>818</v>
      </c>
      <c r="E1592" s="115" t="s">
        <v>181</v>
      </c>
      <c r="F1592" s="76">
        <v>29367</v>
      </c>
      <c r="G1592" s="75">
        <v>72858</v>
      </c>
      <c r="H1592" s="76">
        <v>60715</v>
      </c>
      <c r="I1592" s="75">
        <v>75043.740000000005</v>
      </c>
    </row>
    <row r="1593" spans="1:9" ht="18">
      <c r="A1593" s="332">
        <v>21020312</v>
      </c>
      <c r="B1593" s="273" t="s">
        <v>662</v>
      </c>
      <c r="C1593" s="198"/>
      <c r="D1593" s="152" t="s">
        <v>818</v>
      </c>
      <c r="E1593" s="115" t="s">
        <v>184</v>
      </c>
      <c r="F1593" s="76"/>
      <c r="G1593" s="75"/>
      <c r="H1593" s="76">
        <v>0</v>
      </c>
      <c r="I1593" s="75">
        <v>0</v>
      </c>
    </row>
    <row r="1594" spans="1:9" ht="18">
      <c r="A1594" s="332">
        <v>21020315</v>
      </c>
      <c r="B1594" s="273" t="s">
        <v>662</v>
      </c>
      <c r="C1594" s="198"/>
      <c r="D1594" s="152" t="s">
        <v>818</v>
      </c>
      <c r="E1594" s="115" t="s">
        <v>187</v>
      </c>
      <c r="F1594" s="76">
        <v>47367</v>
      </c>
      <c r="G1594" s="75">
        <v>120858</v>
      </c>
      <c r="H1594" s="76">
        <v>100715</v>
      </c>
      <c r="I1594" s="75">
        <v>124483.74</v>
      </c>
    </row>
    <row r="1595" spans="1:9" ht="18">
      <c r="A1595" s="332" t="s">
        <v>546</v>
      </c>
      <c r="B1595" s="273" t="s">
        <v>662</v>
      </c>
      <c r="C1595" s="198"/>
      <c r="D1595" s="152" t="s">
        <v>818</v>
      </c>
      <c r="E1595" s="115" t="s">
        <v>532</v>
      </c>
      <c r="F1595" s="76">
        <v>5670</v>
      </c>
      <c r="G1595" s="75">
        <v>137629</v>
      </c>
      <c r="H1595" s="76">
        <v>114690.83333333333</v>
      </c>
      <c r="I1595" s="75">
        <v>141757.87</v>
      </c>
    </row>
    <row r="1596" spans="1:9" ht="18">
      <c r="A1596" s="332" t="s">
        <v>547</v>
      </c>
      <c r="B1596" s="273" t="s">
        <v>662</v>
      </c>
      <c r="C1596" s="198"/>
      <c r="D1596" s="152" t="s">
        <v>818</v>
      </c>
      <c r="E1596" s="115" t="s">
        <v>533</v>
      </c>
      <c r="F1596" s="76"/>
      <c r="G1596" s="75"/>
      <c r="H1596" s="76">
        <v>0</v>
      </c>
      <c r="I1596" s="75">
        <v>0</v>
      </c>
    </row>
    <row r="1597" spans="1:9" ht="18">
      <c r="A1597" s="332" t="s">
        <v>548</v>
      </c>
      <c r="B1597" s="273" t="s">
        <v>662</v>
      </c>
      <c r="C1597" s="198"/>
      <c r="D1597" s="152" t="s">
        <v>818</v>
      </c>
      <c r="E1597" s="115" t="s">
        <v>534</v>
      </c>
      <c r="F1597" s="76"/>
      <c r="G1597" s="75">
        <v>7560</v>
      </c>
      <c r="H1597" s="76">
        <v>6300</v>
      </c>
      <c r="I1597" s="75">
        <v>7786.8</v>
      </c>
    </row>
    <row r="1598" spans="1:9" ht="18">
      <c r="A1598" s="331">
        <v>21020400</v>
      </c>
      <c r="B1598" s="188"/>
      <c r="C1598" s="189"/>
      <c r="D1598" s="152" t="s">
        <v>818</v>
      </c>
      <c r="E1598" s="72" t="s">
        <v>194</v>
      </c>
      <c r="F1598" s="76"/>
      <c r="G1598" s="75"/>
      <c r="H1598" s="76">
        <v>0</v>
      </c>
      <c r="I1598" s="75">
        <v>0</v>
      </c>
    </row>
    <row r="1599" spans="1:9" ht="18">
      <c r="A1599" s="332">
        <v>21020401</v>
      </c>
      <c r="B1599" s="273" t="s">
        <v>662</v>
      </c>
      <c r="C1599" s="198"/>
      <c r="D1599" s="152" t="s">
        <v>818</v>
      </c>
      <c r="E1599" s="115" t="s">
        <v>178</v>
      </c>
      <c r="F1599" s="76">
        <v>283150</v>
      </c>
      <c r="G1599" s="75">
        <v>688465</v>
      </c>
      <c r="H1599" s="76">
        <v>573720.83333333337</v>
      </c>
      <c r="I1599" s="75">
        <v>709118.95</v>
      </c>
    </row>
    <row r="1600" spans="1:9" ht="18">
      <c r="A1600" s="332">
        <v>21020402</v>
      </c>
      <c r="B1600" s="273" t="s">
        <v>662</v>
      </c>
      <c r="C1600" s="198"/>
      <c r="D1600" s="152" t="s">
        <v>818</v>
      </c>
      <c r="E1600" s="115" t="s">
        <v>179</v>
      </c>
      <c r="F1600" s="76">
        <v>161800</v>
      </c>
      <c r="G1600" s="75">
        <v>393340</v>
      </c>
      <c r="H1600" s="76">
        <v>327783.33333333331</v>
      </c>
      <c r="I1600" s="75">
        <v>405140.2</v>
      </c>
    </row>
    <row r="1601" spans="1:9" ht="18">
      <c r="A1601" s="332">
        <v>21020403</v>
      </c>
      <c r="B1601" s="273" t="s">
        <v>662</v>
      </c>
      <c r="C1601" s="198"/>
      <c r="D1601" s="152" t="s">
        <v>818</v>
      </c>
      <c r="E1601" s="115" t="s">
        <v>180</v>
      </c>
      <c r="F1601" s="76">
        <v>12150</v>
      </c>
      <c r="G1601" s="75">
        <v>45360</v>
      </c>
      <c r="H1601" s="76">
        <v>37800</v>
      </c>
      <c r="I1601" s="75">
        <v>46720.800000000003</v>
      </c>
    </row>
    <row r="1602" spans="1:9" ht="18">
      <c r="A1602" s="332">
        <v>21020404</v>
      </c>
      <c r="B1602" s="273" t="s">
        <v>662</v>
      </c>
      <c r="C1602" s="198"/>
      <c r="D1602" s="152" t="s">
        <v>818</v>
      </c>
      <c r="E1602" s="115" t="s">
        <v>181</v>
      </c>
      <c r="F1602" s="76">
        <v>40449</v>
      </c>
      <c r="G1602" s="75">
        <v>98335</v>
      </c>
      <c r="H1602" s="76">
        <v>81945.833333333328</v>
      </c>
      <c r="I1602" s="75">
        <v>101285.05</v>
      </c>
    </row>
    <row r="1603" spans="1:9" ht="18">
      <c r="A1603" s="332">
        <v>21020412</v>
      </c>
      <c r="B1603" s="273" t="s">
        <v>662</v>
      </c>
      <c r="C1603" s="198"/>
      <c r="D1603" s="152" t="s">
        <v>818</v>
      </c>
      <c r="E1603" s="115" t="s">
        <v>184</v>
      </c>
      <c r="F1603" s="76"/>
      <c r="G1603" s="75"/>
      <c r="H1603" s="76">
        <v>0</v>
      </c>
      <c r="I1603" s="75">
        <v>0</v>
      </c>
    </row>
    <row r="1604" spans="1:9" ht="18">
      <c r="A1604" s="332">
        <v>21020415</v>
      </c>
      <c r="B1604" s="273" t="s">
        <v>662</v>
      </c>
      <c r="C1604" s="198"/>
      <c r="D1604" s="152" t="s">
        <v>818</v>
      </c>
      <c r="E1604" s="115" t="s">
        <v>187</v>
      </c>
      <c r="F1604" s="76">
        <v>76449</v>
      </c>
      <c r="G1604" s="75">
        <v>242335</v>
      </c>
      <c r="H1604" s="76">
        <v>201945.83333333334</v>
      </c>
      <c r="I1604" s="75">
        <v>249605.05</v>
      </c>
    </row>
    <row r="1605" spans="1:9" ht="18">
      <c r="A1605" s="331">
        <v>21020500</v>
      </c>
      <c r="B1605" s="188"/>
      <c r="C1605" s="189"/>
      <c r="D1605" s="152" t="s">
        <v>818</v>
      </c>
      <c r="E1605" s="72" t="s">
        <v>195</v>
      </c>
      <c r="F1605" s="76"/>
      <c r="G1605" s="75"/>
      <c r="H1605" s="76">
        <v>0</v>
      </c>
      <c r="I1605" s="75">
        <v>0</v>
      </c>
    </row>
    <row r="1606" spans="1:9" ht="18">
      <c r="A1606" s="332">
        <v>21020501</v>
      </c>
      <c r="B1606" s="273" t="s">
        <v>662</v>
      </c>
      <c r="C1606" s="198"/>
      <c r="D1606" s="152" t="s">
        <v>818</v>
      </c>
      <c r="E1606" s="115" t="s">
        <v>178</v>
      </c>
      <c r="F1606" s="76">
        <v>440680</v>
      </c>
      <c r="G1606" s="75">
        <v>188547</v>
      </c>
      <c r="H1606" s="76">
        <v>157122.5</v>
      </c>
      <c r="I1606" s="75">
        <v>194203.41</v>
      </c>
    </row>
    <row r="1607" spans="1:9" ht="18">
      <c r="A1607" s="333">
        <v>21020502</v>
      </c>
      <c r="B1607" s="273" t="s">
        <v>662</v>
      </c>
      <c r="C1607" s="204"/>
      <c r="D1607" s="152" t="s">
        <v>818</v>
      </c>
      <c r="E1607" s="115" t="s">
        <v>179</v>
      </c>
      <c r="F1607" s="76">
        <v>251768</v>
      </c>
      <c r="G1607" s="75">
        <v>109113</v>
      </c>
      <c r="H1607" s="76">
        <v>90927.5</v>
      </c>
      <c r="I1607" s="75">
        <v>112386.39</v>
      </c>
    </row>
    <row r="1608" spans="1:9" ht="18">
      <c r="A1608" s="333">
        <v>21020503</v>
      </c>
      <c r="B1608" s="273" t="s">
        <v>662</v>
      </c>
      <c r="C1608" s="204"/>
      <c r="D1608" s="152" t="s">
        <v>818</v>
      </c>
      <c r="E1608" s="115" t="s">
        <v>180</v>
      </c>
      <c r="F1608" s="76">
        <v>38880</v>
      </c>
      <c r="G1608" s="75">
        <v>21600</v>
      </c>
      <c r="H1608" s="76">
        <v>18000</v>
      </c>
      <c r="I1608" s="75">
        <v>22248</v>
      </c>
    </row>
    <row r="1609" spans="1:9" ht="18">
      <c r="A1609" s="333">
        <v>21020504</v>
      </c>
      <c r="B1609" s="273" t="s">
        <v>662</v>
      </c>
      <c r="C1609" s="204"/>
      <c r="D1609" s="152" t="s">
        <v>818</v>
      </c>
      <c r="E1609" s="115" t="s">
        <v>181</v>
      </c>
      <c r="F1609" s="76">
        <v>629422</v>
      </c>
      <c r="G1609" s="75">
        <v>27278</v>
      </c>
      <c r="H1609" s="76">
        <v>22731.666666666668</v>
      </c>
      <c r="I1609" s="75">
        <v>28096.34</v>
      </c>
    </row>
    <row r="1610" spans="1:9" ht="18">
      <c r="A1610" s="333">
        <v>21020512</v>
      </c>
      <c r="B1610" s="273" t="s">
        <v>662</v>
      </c>
      <c r="C1610" s="204"/>
      <c r="D1610" s="152" t="s">
        <v>818</v>
      </c>
      <c r="E1610" s="115" t="s">
        <v>184</v>
      </c>
      <c r="F1610" s="76"/>
      <c r="G1610" s="75"/>
      <c r="H1610" s="76">
        <v>0</v>
      </c>
      <c r="I1610" s="75">
        <v>0</v>
      </c>
    </row>
    <row r="1611" spans="1:9" ht="18">
      <c r="A1611" s="333">
        <v>21020515</v>
      </c>
      <c r="B1611" s="273" t="s">
        <v>662</v>
      </c>
      <c r="C1611" s="204"/>
      <c r="D1611" s="152" t="s">
        <v>818</v>
      </c>
      <c r="E1611" s="115" t="s">
        <v>187</v>
      </c>
      <c r="F1611" s="76">
        <v>329688</v>
      </c>
      <c r="G1611" s="75">
        <v>286940</v>
      </c>
      <c r="H1611" s="76">
        <v>239116.66666666666</v>
      </c>
      <c r="I1611" s="75">
        <v>295548.2</v>
      </c>
    </row>
    <row r="1612" spans="1:9" ht="18">
      <c r="A1612" s="200">
        <v>21020600</v>
      </c>
      <c r="B1612" s="201"/>
      <c r="C1612" s="202"/>
      <c r="D1612" s="152" t="s">
        <v>818</v>
      </c>
      <c r="E1612" s="72" t="s">
        <v>196</v>
      </c>
      <c r="F1612" s="76"/>
      <c r="G1612" s="75"/>
    </row>
    <row r="1613" spans="1:9" ht="18">
      <c r="A1613" s="294">
        <v>21020605</v>
      </c>
      <c r="B1613" s="273" t="s">
        <v>662</v>
      </c>
      <c r="C1613" s="204"/>
      <c r="D1613" s="152" t="s">
        <v>818</v>
      </c>
      <c r="E1613" s="80" t="s">
        <v>199</v>
      </c>
      <c r="F1613" s="76"/>
      <c r="G1613" s="75"/>
    </row>
    <row r="1614" spans="1:9" ht="18">
      <c r="A1614" s="325">
        <v>22020000</v>
      </c>
      <c r="B1614" s="210"/>
      <c r="C1614" s="211"/>
      <c r="D1614" s="152" t="s">
        <v>818</v>
      </c>
      <c r="E1614" s="127" t="s">
        <v>204</v>
      </c>
      <c r="F1614" s="76"/>
      <c r="G1614" s="75"/>
    </row>
    <row r="1615" spans="1:9" ht="18">
      <c r="A1615" s="325">
        <v>22020100</v>
      </c>
      <c r="B1615" s="210"/>
      <c r="C1615" s="211"/>
      <c r="D1615" s="152" t="s">
        <v>818</v>
      </c>
      <c r="E1615" s="127" t="s">
        <v>205</v>
      </c>
      <c r="F1615" s="76"/>
      <c r="G1615" s="75"/>
    </row>
    <row r="1616" spans="1:9" ht="18.75">
      <c r="A1616" s="257">
        <v>22020101</v>
      </c>
      <c r="B1616" s="273" t="s">
        <v>662</v>
      </c>
      <c r="C1616" s="321"/>
      <c r="D1616" s="152" t="s">
        <v>818</v>
      </c>
      <c r="E1616" s="314" t="s">
        <v>206</v>
      </c>
      <c r="F1616" s="76"/>
      <c r="G1616" s="75"/>
    </row>
    <row r="1617" spans="1:9" ht="18.75">
      <c r="A1617" s="257">
        <v>22020102</v>
      </c>
      <c r="B1617" s="273" t="s">
        <v>662</v>
      </c>
      <c r="C1617" s="321"/>
      <c r="D1617" s="152" t="s">
        <v>818</v>
      </c>
      <c r="E1617" s="314" t="s">
        <v>207</v>
      </c>
      <c r="F1617" s="76"/>
      <c r="G1617" s="75">
        <v>400000</v>
      </c>
      <c r="H1617" s="76">
        <v>206000</v>
      </c>
      <c r="I1617" s="75">
        <v>400000</v>
      </c>
    </row>
    <row r="1618" spans="1:9" ht="18.75">
      <c r="A1618" s="257">
        <v>22020103</v>
      </c>
      <c r="B1618" s="273" t="s">
        <v>662</v>
      </c>
      <c r="C1618" s="321"/>
      <c r="D1618" s="152" t="s">
        <v>818</v>
      </c>
      <c r="E1618" s="314" t="s">
        <v>208</v>
      </c>
      <c r="F1618" s="76"/>
      <c r="G1618" s="75"/>
    </row>
    <row r="1619" spans="1:9" ht="18.75">
      <c r="A1619" s="257">
        <v>22020104</v>
      </c>
      <c r="B1619" s="273" t="s">
        <v>662</v>
      </c>
      <c r="C1619" s="321"/>
      <c r="D1619" s="152" t="s">
        <v>818</v>
      </c>
      <c r="E1619" s="314" t="s">
        <v>209</v>
      </c>
      <c r="F1619" s="76"/>
      <c r="G1619" s="75"/>
    </row>
    <row r="1620" spans="1:9" ht="18">
      <c r="A1620" s="325">
        <v>22020200</v>
      </c>
      <c r="B1620" s="210"/>
      <c r="C1620" s="211"/>
      <c r="D1620" s="152" t="s">
        <v>818</v>
      </c>
      <c r="E1620" s="127" t="s">
        <v>210</v>
      </c>
      <c r="F1620" s="76"/>
      <c r="G1620" s="75"/>
    </row>
    <row r="1621" spans="1:9" ht="18">
      <c r="A1621" s="335">
        <v>22020206</v>
      </c>
      <c r="B1621" s="273" t="s">
        <v>662</v>
      </c>
      <c r="C1621" s="155"/>
      <c r="D1621" s="152" t="s">
        <v>818</v>
      </c>
      <c r="E1621" s="207" t="s">
        <v>212</v>
      </c>
      <c r="F1621" s="76"/>
      <c r="G1621" s="75"/>
    </row>
    <row r="1622" spans="1:9" ht="36">
      <c r="A1622" s="325">
        <v>22020400</v>
      </c>
      <c r="B1622" s="210"/>
      <c r="C1622" s="211"/>
      <c r="D1622" s="152" t="s">
        <v>818</v>
      </c>
      <c r="E1622" s="127" t="s">
        <v>223</v>
      </c>
      <c r="F1622" s="76"/>
      <c r="G1622" s="75"/>
    </row>
    <row r="1623" spans="1:9" ht="18">
      <c r="A1623" s="335">
        <v>22020402</v>
      </c>
      <c r="B1623" s="273" t="s">
        <v>662</v>
      </c>
      <c r="C1623" s="155"/>
      <c r="D1623" s="152" t="s">
        <v>818</v>
      </c>
      <c r="E1623" s="207" t="s">
        <v>225</v>
      </c>
      <c r="F1623" s="76"/>
      <c r="G1623" s="75">
        <v>8000000</v>
      </c>
      <c r="H1623" s="76">
        <v>6410000</v>
      </c>
      <c r="I1623" s="75">
        <v>10000000</v>
      </c>
    </row>
    <row r="1624" spans="1:9" ht="36">
      <c r="A1624" s="335">
        <v>22020403</v>
      </c>
      <c r="B1624" s="273" t="s">
        <v>662</v>
      </c>
      <c r="C1624" s="155"/>
      <c r="D1624" s="152" t="s">
        <v>818</v>
      </c>
      <c r="E1624" s="207" t="s">
        <v>226</v>
      </c>
      <c r="F1624" s="76">
        <v>28433545</v>
      </c>
      <c r="G1624" s="75">
        <v>8000000</v>
      </c>
      <c r="H1624" s="76">
        <v>4850000</v>
      </c>
      <c r="I1624" s="75">
        <v>10000000</v>
      </c>
    </row>
    <row r="1625" spans="1:9" ht="18">
      <c r="A1625" s="335">
        <v>22020406</v>
      </c>
      <c r="B1625" s="273" t="s">
        <v>662</v>
      </c>
      <c r="C1625" s="155"/>
      <c r="D1625" s="152" t="s">
        <v>818</v>
      </c>
      <c r="E1625" s="207" t="s">
        <v>227</v>
      </c>
      <c r="F1625" s="76"/>
      <c r="G1625" s="75">
        <v>30000000</v>
      </c>
      <c r="H1625" s="76">
        <v>23600000</v>
      </c>
      <c r="I1625" s="75">
        <v>35000000</v>
      </c>
    </row>
    <row r="1626" spans="1:9" ht="18">
      <c r="A1626" s="335">
        <v>22020412</v>
      </c>
      <c r="B1626" s="273" t="s">
        <v>662</v>
      </c>
      <c r="C1626" s="155"/>
      <c r="D1626" s="152" t="s">
        <v>818</v>
      </c>
      <c r="E1626" s="207" t="s">
        <v>229</v>
      </c>
      <c r="F1626" s="76"/>
      <c r="G1626" s="75">
        <v>15000000</v>
      </c>
      <c r="H1626" s="76">
        <v>12450000</v>
      </c>
      <c r="I1626" s="75">
        <v>17000000</v>
      </c>
    </row>
    <row r="1627" spans="1:9" ht="18">
      <c r="A1627" s="325">
        <v>22020600</v>
      </c>
      <c r="B1627" s="210"/>
      <c r="C1627" s="211"/>
      <c r="D1627" s="152" t="s">
        <v>818</v>
      </c>
      <c r="E1627" s="127" t="s">
        <v>232</v>
      </c>
      <c r="F1627" s="76"/>
      <c r="G1627" s="75"/>
    </row>
    <row r="1628" spans="1:9" ht="18">
      <c r="A1628" s="335">
        <v>22020602</v>
      </c>
      <c r="B1628" s="273" t="s">
        <v>662</v>
      </c>
      <c r="C1628" s="155"/>
      <c r="D1628" s="152" t="s">
        <v>818</v>
      </c>
      <c r="E1628" s="207" t="s">
        <v>870</v>
      </c>
      <c r="F1628" s="76"/>
      <c r="G1628" s="75">
        <v>10000000</v>
      </c>
      <c r="H1628" s="76">
        <v>5600000</v>
      </c>
      <c r="I1628" s="75">
        <v>10000000</v>
      </c>
    </row>
    <row r="1629" spans="1:9" ht="18">
      <c r="A1629" s="335">
        <v>22020603</v>
      </c>
      <c r="B1629" s="273" t="s">
        <v>662</v>
      </c>
      <c r="C1629" s="155"/>
      <c r="D1629" s="152" t="s">
        <v>818</v>
      </c>
      <c r="E1629" s="207" t="s">
        <v>234</v>
      </c>
      <c r="F1629" s="76"/>
      <c r="G1629" s="75">
        <v>7000000</v>
      </c>
      <c r="H1629" s="76">
        <v>4600000</v>
      </c>
      <c r="I1629" s="75">
        <v>9000000</v>
      </c>
    </row>
    <row r="1630" spans="1:9" ht="18">
      <c r="A1630" s="325"/>
      <c r="B1630" s="210"/>
      <c r="C1630" s="211"/>
      <c r="D1630" s="152" t="s">
        <v>818</v>
      </c>
      <c r="E1630" s="208" t="s">
        <v>321</v>
      </c>
      <c r="F1630" s="174">
        <f>SUM(F1583:F1613)</f>
        <v>5332376</v>
      </c>
      <c r="G1630" s="174">
        <f t="shared" ref="G1630:I1630" si="158">SUM(G1583:G1613)</f>
        <v>7229467</v>
      </c>
      <c r="H1630" s="174">
        <f t="shared" si="158"/>
        <v>6024555.8333333321</v>
      </c>
      <c r="I1630" s="174">
        <f t="shared" si="158"/>
        <v>11192395.650000002</v>
      </c>
    </row>
    <row r="1631" spans="1:9" ht="18.75" thickBot="1">
      <c r="A1631" s="326"/>
      <c r="B1631" s="168"/>
      <c r="C1631" s="169"/>
      <c r="D1631" s="152" t="s">
        <v>818</v>
      </c>
      <c r="E1631" s="228" t="s">
        <v>204</v>
      </c>
      <c r="F1631" s="174">
        <f>SUM(F1616:F1629)</f>
        <v>28433545</v>
      </c>
      <c r="G1631" s="174">
        <f t="shared" ref="G1631:I1631" si="159">SUM(G1616:G1629)</f>
        <v>78400000</v>
      </c>
      <c r="H1631" s="174">
        <f t="shared" si="159"/>
        <v>57716000</v>
      </c>
      <c r="I1631" s="174">
        <f t="shared" si="159"/>
        <v>91400000</v>
      </c>
    </row>
    <row r="1632" spans="1:9" ht="19.5" thickBot="1">
      <c r="A1632" s="336"/>
      <c r="B1632" s="216"/>
      <c r="C1632" s="296"/>
      <c r="D1632" s="218"/>
      <c r="E1632" s="261" t="s">
        <v>300</v>
      </c>
      <c r="F1632" s="174">
        <f>F1630+F1631</f>
        <v>33765921</v>
      </c>
      <c r="G1632" s="174">
        <f t="shared" ref="G1632:I1632" si="160">G1630+G1631</f>
        <v>85629467</v>
      </c>
      <c r="H1632" s="174">
        <f t="shared" si="160"/>
        <v>63740555.833333328</v>
      </c>
      <c r="I1632" s="174">
        <f t="shared" si="160"/>
        <v>102592395.65000001</v>
      </c>
    </row>
    <row r="1633" spans="1:9" ht="37.5">
      <c r="A1633" s="694" t="s">
        <v>819</v>
      </c>
      <c r="B1633" s="695"/>
      <c r="C1633" s="695"/>
      <c r="D1633" s="695"/>
      <c r="E1633" s="695"/>
      <c r="F1633" s="695"/>
      <c r="G1633" s="695"/>
      <c r="H1633" s="695"/>
      <c r="I1633" s="696"/>
    </row>
    <row r="1634" spans="1:9" ht="23.25">
      <c r="A1634" s="697" t="s">
        <v>492</v>
      </c>
      <c r="B1634" s="698"/>
      <c r="C1634" s="698"/>
      <c r="D1634" s="698"/>
      <c r="E1634" s="698"/>
      <c r="F1634" s="698"/>
      <c r="G1634" s="698"/>
      <c r="H1634" s="698"/>
      <c r="I1634" s="699"/>
    </row>
    <row r="1635" spans="1:9" ht="22.5">
      <c r="A1635" s="689" t="s">
        <v>1046</v>
      </c>
      <c r="B1635" s="690"/>
      <c r="C1635" s="690"/>
      <c r="D1635" s="690"/>
      <c r="E1635" s="690"/>
      <c r="F1635" s="690"/>
      <c r="G1635" s="690"/>
      <c r="H1635" s="690"/>
      <c r="I1635" s="700"/>
    </row>
    <row r="1636" spans="1:9" ht="18.75" customHeight="1" thickBot="1">
      <c r="A1636" s="728" t="s">
        <v>281</v>
      </c>
      <c r="B1636" s="728"/>
      <c r="C1636" s="728"/>
      <c r="D1636" s="728"/>
      <c r="E1636" s="728"/>
      <c r="F1636" s="728"/>
      <c r="G1636" s="728"/>
      <c r="H1636" s="728"/>
      <c r="I1636" s="728"/>
    </row>
    <row r="1637" spans="1:9" ht="18.75" thickBot="1">
      <c r="A1637" s="718" t="s">
        <v>415</v>
      </c>
      <c r="B1637" s="719"/>
      <c r="C1637" s="719"/>
      <c r="D1637" s="719"/>
      <c r="E1637" s="719"/>
      <c r="F1637" s="719"/>
      <c r="G1637" s="719"/>
      <c r="H1637" s="719"/>
      <c r="I1637" s="720"/>
    </row>
    <row r="1638" spans="1:9" s="171" customFormat="1" ht="36.75" thickBot="1">
      <c r="A1638" s="143" t="s">
        <v>471</v>
      </c>
      <c r="B1638" s="68" t="s">
        <v>464</v>
      </c>
      <c r="C1638" s="144" t="s">
        <v>460</v>
      </c>
      <c r="D1638" s="68" t="s">
        <v>463</v>
      </c>
      <c r="E1638" s="145" t="s">
        <v>1</v>
      </c>
      <c r="F1638" s="68" t="s">
        <v>1003</v>
      </c>
      <c r="G1638" s="146" t="s">
        <v>1002</v>
      </c>
      <c r="H1638" s="147" t="s">
        <v>1001</v>
      </c>
      <c r="I1638" s="148" t="s">
        <v>1048</v>
      </c>
    </row>
    <row r="1639" spans="1:9" ht="18">
      <c r="A1639" s="383">
        <v>20000000</v>
      </c>
      <c r="B1639" s="183"/>
      <c r="C1639" s="184"/>
      <c r="D1639" s="152" t="s">
        <v>818</v>
      </c>
      <c r="E1639" s="384" t="s">
        <v>163</v>
      </c>
      <c r="F1639" s="385"/>
      <c r="G1639" s="186"/>
    </row>
    <row r="1640" spans="1:9" ht="18">
      <c r="A1640" s="331">
        <v>21000000</v>
      </c>
      <c r="B1640" s="188"/>
      <c r="C1640" s="189"/>
      <c r="D1640" s="152" t="s">
        <v>818</v>
      </c>
      <c r="E1640" s="369" t="s">
        <v>164</v>
      </c>
      <c r="F1640" s="386"/>
      <c r="G1640" s="191"/>
    </row>
    <row r="1641" spans="1:9" ht="18">
      <c r="A1641" s="331">
        <v>21010000</v>
      </c>
      <c r="B1641" s="188"/>
      <c r="C1641" s="189"/>
      <c r="D1641" s="152" t="s">
        <v>818</v>
      </c>
      <c r="E1641" s="72" t="s">
        <v>165</v>
      </c>
      <c r="F1641" s="190"/>
      <c r="G1641" s="191"/>
    </row>
    <row r="1642" spans="1:9" ht="18">
      <c r="A1642" s="332">
        <v>21010103</v>
      </c>
      <c r="B1642" s="273" t="s">
        <v>662</v>
      </c>
      <c r="C1642" s="198"/>
      <c r="D1642" s="152" t="s">
        <v>818</v>
      </c>
      <c r="E1642" s="80" t="s">
        <v>168</v>
      </c>
      <c r="F1642" s="76">
        <v>565196</v>
      </c>
      <c r="G1642" s="75">
        <v>1363808</v>
      </c>
      <c r="H1642" s="76">
        <v>1136506.6666666667</v>
      </c>
      <c r="I1642" s="75">
        <v>2404722.2400000002</v>
      </c>
    </row>
    <row r="1643" spans="1:9" ht="18">
      <c r="A1643" s="332" t="s">
        <v>719</v>
      </c>
      <c r="B1643" s="273" t="s">
        <v>662</v>
      </c>
      <c r="C1643" s="198"/>
      <c r="D1643" s="152" t="s">
        <v>818</v>
      </c>
      <c r="E1643" s="80" t="s">
        <v>169</v>
      </c>
      <c r="F1643" s="76">
        <v>1719659</v>
      </c>
      <c r="G1643" s="75">
        <v>2042260</v>
      </c>
      <c r="H1643" s="76">
        <v>1701883.3333333333</v>
      </c>
      <c r="I1643" s="75">
        <v>2103527.7999999998</v>
      </c>
    </row>
    <row r="1644" spans="1:9" ht="18">
      <c r="A1644" s="332" t="s">
        <v>717</v>
      </c>
      <c r="B1644" s="273" t="s">
        <v>662</v>
      </c>
      <c r="C1644" s="198"/>
      <c r="D1644" s="152" t="s">
        <v>818</v>
      </c>
      <c r="E1644" s="80" t="s">
        <v>720</v>
      </c>
      <c r="F1644" s="76">
        <v>1055763</v>
      </c>
      <c r="G1644" s="75">
        <v>521252</v>
      </c>
      <c r="H1644" s="76">
        <v>434376.66666666669</v>
      </c>
      <c r="I1644" s="75">
        <v>736889.56</v>
      </c>
    </row>
    <row r="1645" spans="1:9" ht="18">
      <c r="A1645" s="197">
        <v>21010106</v>
      </c>
      <c r="B1645" s="273" t="s">
        <v>662</v>
      </c>
      <c r="C1645" s="198"/>
      <c r="D1645" s="152" t="s">
        <v>818</v>
      </c>
      <c r="E1645" s="80" t="s">
        <v>171</v>
      </c>
      <c r="F1645" s="76"/>
      <c r="G1645" s="75"/>
      <c r="H1645" s="76">
        <v>0</v>
      </c>
      <c r="I1645" s="75">
        <v>0</v>
      </c>
    </row>
    <row r="1646" spans="1:9" ht="18">
      <c r="A1646" s="226"/>
      <c r="B1646" s="273" t="s">
        <v>662</v>
      </c>
      <c r="C1646" s="198"/>
      <c r="D1646" s="152" t="s">
        <v>818</v>
      </c>
      <c r="E1646" s="115" t="s">
        <v>693</v>
      </c>
      <c r="F1646" s="76"/>
      <c r="G1646" s="75"/>
      <c r="I1646" s="75">
        <v>1891005.84</v>
      </c>
    </row>
    <row r="1647" spans="1:9" ht="36">
      <c r="A1647" s="331">
        <v>21020300</v>
      </c>
      <c r="B1647" s="188"/>
      <c r="C1647" s="189"/>
      <c r="D1647" s="152" t="s">
        <v>818</v>
      </c>
      <c r="E1647" s="72" t="s">
        <v>193</v>
      </c>
      <c r="F1647" s="76"/>
      <c r="G1647" s="75"/>
      <c r="H1647" s="76">
        <v>0</v>
      </c>
      <c r="I1647" s="75">
        <v>0</v>
      </c>
    </row>
    <row r="1648" spans="1:9" ht="18">
      <c r="A1648" s="332">
        <v>21020301</v>
      </c>
      <c r="B1648" s="273" t="s">
        <v>662</v>
      </c>
      <c r="C1648" s="198"/>
      <c r="D1648" s="152" t="s">
        <v>818</v>
      </c>
      <c r="E1648" s="115" t="s">
        <v>178</v>
      </c>
      <c r="F1648" s="76">
        <v>197818</v>
      </c>
      <c r="G1648" s="75">
        <v>477333</v>
      </c>
      <c r="H1648" s="76">
        <v>397777.5</v>
      </c>
      <c r="I1648" s="75">
        <v>491652.99</v>
      </c>
    </row>
    <row r="1649" spans="1:9" ht="18">
      <c r="A1649" s="332">
        <v>21020302</v>
      </c>
      <c r="B1649" s="273" t="s">
        <v>662</v>
      </c>
      <c r="C1649" s="198"/>
      <c r="D1649" s="152" t="s">
        <v>818</v>
      </c>
      <c r="E1649" s="115" t="s">
        <v>179</v>
      </c>
      <c r="F1649" s="76">
        <v>113039</v>
      </c>
      <c r="G1649" s="75">
        <v>272761</v>
      </c>
      <c r="H1649" s="76">
        <v>227300.83333333334</v>
      </c>
      <c r="I1649" s="75">
        <v>280943.83</v>
      </c>
    </row>
    <row r="1650" spans="1:9" ht="18">
      <c r="A1650" s="332">
        <v>21020303</v>
      </c>
      <c r="B1650" s="273" t="s">
        <v>662</v>
      </c>
      <c r="C1650" s="198"/>
      <c r="D1650" s="152" t="s">
        <v>818</v>
      </c>
      <c r="E1650" s="115" t="s">
        <v>180</v>
      </c>
      <c r="F1650" s="76">
        <v>5789</v>
      </c>
      <c r="G1650" s="75">
        <v>18360</v>
      </c>
      <c r="H1650" s="76">
        <v>15300</v>
      </c>
      <c r="I1650" s="75">
        <v>18910.8</v>
      </c>
    </row>
    <row r="1651" spans="1:9" ht="18">
      <c r="A1651" s="332">
        <v>21020304</v>
      </c>
      <c r="B1651" s="273" t="s">
        <v>662</v>
      </c>
      <c r="C1651" s="198"/>
      <c r="D1651" s="152" t="s">
        <v>818</v>
      </c>
      <c r="E1651" s="115" t="s">
        <v>181</v>
      </c>
      <c r="F1651" s="76">
        <v>28260</v>
      </c>
      <c r="G1651" s="75">
        <v>68189</v>
      </c>
      <c r="H1651" s="76">
        <v>56824.166666666664</v>
      </c>
      <c r="I1651" s="75">
        <v>70234.67</v>
      </c>
    </row>
    <row r="1652" spans="1:9" ht="18">
      <c r="A1652" s="332">
        <v>21020312</v>
      </c>
      <c r="B1652" s="273" t="s">
        <v>662</v>
      </c>
      <c r="C1652" s="198"/>
      <c r="D1652" s="152" t="s">
        <v>818</v>
      </c>
      <c r="E1652" s="115" t="s">
        <v>184</v>
      </c>
      <c r="F1652" s="76"/>
      <c r="G1652" s="75"/>
      <c r="H1652" s="76">
        <v>0</v>
      </c>
      <c r="I1652" s="75">
        <v>0</v>
      </c>
    </row>
    <row r="1653" spans="1:9" ht="18">
      <c r="A1653" s="332">
        <v>21020315</v>
      </c>
      <c r="B1653" s="273" t="s">
        <v>662</v>
      </c>
      <c r="C1653" s="198"/>
      <c r="D1653" s="152" t="s">
        <v>818</v>
      </c>
      <c r="E1653" s="115" t="s">
        <v>187</v>
      </c>
      <c r="F1653" s="76">
        <v>46260</v>
      </c>
      <c r="G1653" s="75">
        <v>116189</v>
      </c>
      <c r="H1653" s="76">
        <v>96824.166666666672</v>
      </c>
      <c r="I1653" s="75">
        <v>119674.67</v>
      </c>
    </row>
    <row r="1654" spans="1:9" ht="18">
      <c r="A1654" s="332" t="s">
        <v>546</v>
      </c>
      <c r="B1654" s="273" t="s">
        <v>662</v>
      </c>
      <c r="C1654" s="198"/>
      <c r="D1654" s="152" t="s">
        <v>818</v>
      </c>
      <c r="E1654" s="115" t="s">
        <v>532</v>
      </c>
      <c r="F1654" s="76">
        <v>5670</v>
      </c>
      <c r="G1654" s="75">
        <v>137629</v>
      </c>
      <c r="H1654" s="76">
        <v>114690.83333333333</v>
      </c>
      <c r="I1654" s="75">
        <v>141757.87</v>
      </c>
    </row>
    <row r="1655" spans="1:9" ht="18">
      <c r="A1655" s="332" t="s">
        <v>547</v>
      </c>
      <c r="B1655" s="273" t="s">
        <v>662</v>
      </c>
      <c r="C1655" s="198"/>
      <c r="D1655" s="152" t="s">
        <v>818</v>
      </c>
      <c r="E1655" s="115" t="s">
        <v>533</v>
      </c>
      <c r="F1655" s="76">
        <v>103221</v>
      </c>
      <c r="G1655" s="75"/>
      <c r="H1655" s="76">
        <v>0</v>
      </c>
      <c r="I1655" s="75">
        <v>0</v>
      </c>
    </row>
    <row r="1656" spans="1:9" ht="18">
      <c r="A1656" s="332" t="s">
        <v>548</v>
      </c>
      <c r="B1656" s="273" t="s">
        <v>662</v>
      </c>
      <c r="C1656" s="198"/>
      <c r="D1656" s="152" t="s">
        <v>818</v>
      </c>
      <c r="E1656" s="115" t="s">
        <v>534</v>
      </c>
      <c r="F1656" s="76">
        <v>85946</v>
      </c>
      <c r="G1656" s="75">
        <v>7560</v>
      </c>
      <c r="H1656" s="76">
        <v>6300</v>
      </c>
      <c r="I1656" s="75">
        <v>7786.8</v>
      </c>
    </row>
    <row r="1657" spans="1:9" ht="18">
      <c r="A1657" s="331">
        <v>21020400</v>
      </c>
      <c r="B1657" s="188"/>
      <c r="C1657" s="189"/>
      <c r="D1657" s="152" t="s">
        <v>818</v>
      </c>
      <c r="E1657" s="72" t="s">
        <v>194</v>
      </c>
      <c r="F1657" s="76"/>
      <c r="G1657" s="75"/>
      <c r="H1657" s="76">
        <v>0</v>
      </c>
      <c r="I1657" s="75">
        <v>0</v>
      </c>
    </row>
    <row r="1658" spans="1:9" ht="18">
      <c r="A1658" s="332">
        <v>21020401</v>
      </c>
      <c r="B1658" s="273" t="s">
        <v>662</v>
      </c>
      <c r="C1658" s="198"/>
      <c r="D1658" s="152" t="s">
        <v>818</v>
      </c>
      <c r="E1658" s="115" t="s">
        <v>178</v>
      </c>
      <c r="F1658" s="76">
        <v>601880</v>
      </c>
      <c r="G1658" s="75">
        <v>908820</v>
      </c>
      <c r="H1658" s="76">
        <v>757350</v>
      </c>
      <c r="I1658" s="75">
        <v>936084.6</v>
      </c>
    </row>
    <row r="1659" spans="1:9" ht="18">
      <c r="A1659" s="332">
        <v>21020402</v>
      </c>
      <c r="B1659" s="273" t="s">
        <v>662</v>
      </c>
      <c r="C1659" s="198"/>
      <c r="D1659" s="152" t="s">
        <v>818</v>
      </c>
      <c r="E1659" s="115" t="s">
        <v>179</v>
      </c>
      <c r="F1659" s="76">
        <v>343931</v>
      </c>
      <c r="G1659" s="75">
        <v>519256</v>
      </c>
      <c r="H1659" s="76">
        <v>432713.33333333331</v>
      </c>
      <c r="I1659" s="75">
        <v>534833.68000000005</v>
      </c>
    </row>
    <row r="1660" spans="1:9" ht="18">
      <c r="A1660" s="332">
        <v>21020403</v>
      </c>
      <c r="B1660" s="273" t="s">
        <v>662</v>
      </c>
      <c r="C1660" s="198"/>
      <c r="D1660" s="152" t="s">
        <v>818</v>
      </c>
      <c r="E1660" s="115" t="s">
        <v>180</v>
      </c>
      <c r="F1660" s="76">
        <v>25920</v>
      </c>
      <c r="G1660" s="75">
        <v>48600</v>
      </c>
      <c r="H1660" s="76">
        <v>40500</v>
      </c>
      <c r="I1660" s="75">
        <v>50058</v>
      </c>
    </row>
    <row r="1661" spans="1:9" ht="18">
      <c r="A1661" s="332">
        <v>21020404</v>
      </c>
      <c r="B1661" s="273" t="s">
        <v>662</v>
      </c>
      <c r="C1661" s="198"/>
      <c r="D1661" s="152" t="s">
        <v>818</v>
      </c>
      <c r="E1661" s="115" t="s">
        <v>181</v>
      </c>
      <c r="F1661" s="76">
        <v>859496</v>
      </c>
      <c r="G1661" s="75">
        <v>129763</v>
      </c>
      <c r="H1661" s="76">
        <v>108135.83333333333</v>
      </c>
      <c r="I1661" s="75">
        <v>133655.89000000001</v>
      </c>
    </row>
    <row r="1662" spans="1:9" ht="18">
      <c r="A1662" s="332">
        <v>21020412</v>
      </c>
      <c r="B1662" s="273" t="s">
        <v>662</v>
      </c>
      <c r="C1662" s="198"/>
      <c r="D1662" s="152" t="s">
        <v>818</v>
      </c>
      <c r="E1662" s="115" t="s">
        <v>184</v>
      </c>
      <c r="F1662" s="76"/>
      <c r="G1662" s="75"/>
      <c r="H1662" s="76">
        <v>0</v>
      </c>
      <c r="I1662" s="75">
        <v>0</v>
      </c>
    </row>
    <row r="1663" spans="1:9" ht="18">
      <c r="A1663" s="332">
        <v>21020415</v>
      </c>
      <c r="B1663" s="273" t="s">
        <v>662</v>
      </c>
      <c r="C1663" s="198"/>
      <c r="D1663" s="152" t="s">
        <v>818</v>
      </c>
      <c r="E1663" s="115" t="s">
        <v>187</v>
      </c>
      <c r="F1663" s="76">
        <v>157982</v>
      </c>
      <c r="G1663" s="75">
        <v>273811</v>
      </c>
      <c r="H1663" s="76">
        <v>228175.83333333334</v>
      </c>
      <c r="I1663" s="75">
        <v>282025.33</v>
      </c>
    </row>
    <row r="1664" spans="1:9" ht="18">
      <c r="A1664" s="331">
        <v>21020500</v>
      </c>
      <c r="B1664" s="188"/>
      <c r="C1664" s="189"/>
      <c r="D1664" s="152" t="s">
        <v>818</v>
      </c>
      <c r="E1664" s="72" t="s">
        <v>195</v>
      </c>
      <c r="F1664" s="76"/>
      <c r="G1664" s="75"/>
      <c r="H1664" s="76">
        <v>0</v>
      </c>
      <c r="I1664" s="75">
        <v>0</v>
      </c>
    </row>
    <row r="1665" spans="1:9" ht="18">
      <c r="A1665" s="332">
        <v>21020501</v>
      </c>
      <c r="B1665" s="273" t="s">
        <v>662</v>
      </c>
      <c r="C1665" s="198"/>
      <c r="D1665" s="152" t="s">
        <v>818</v>
      </c>
      <c r="E1665" s="115" t="s">
        <v>178</v>
      </c>
      <c r="F1665" s="76">
        <v>369607</v>
      </c>
      <c r="G1665" s="75">
        <v>182438</v>
      </c>
      <c r="H1665" s="76">
        <v>152031.66666666666</v>
      </c>
      <c r="I1665" s="75">
        <v>187911.14</v>
      </c>
    </row>
    <row r="1666" spans="1:9" ht="18">
      <c r="A1666" s="333">
        <v>21020502</v>
      </c>
      <c r="B1666" s="273" t="s">
        <v>662</v>
      </c>
      <c r="C1666" s="204"/>
      <c r="D1666" s="152" t="s">
        <v>818</v>
      </c>
      <c r="E1666" s="115" t="s">
        <v>179</v>
      </c>
      <c r="F1666" s="76">
        <v>211152</v>
      </c>
      <c r="G1666" s="75">
        <v>104250</v>
      </c>
      <c r="H1666" s="76">
        <v>86875</v>
      </c>
      <c r="I1666" s="75">
        <v>107377.5</v>
      </c>
    </row>
    <row r="1667" spans="1:9" ht="18">
      <c r="A1667" s="333">
        <v>21020503</v>
      </c>
      <c r="B1667" s="273" t="s">
        <v>662</v>
      </c>
      <c r="C1667" s="204"/>
      <c r="D1667" s="152" t="s">
        <v>818</v>
      </c>
      <c r="E1667" s="115" t="s">
        <v>180</v>
      </c>
      <c r="F1667" s="76">
        <v>33210</v>
      </c>
      <c r="G1667" s="75">
        <v>21600</v>
      </c>
      <c r="H1667" s="76">
        <v>18000</v>
      </c>
      <c r="I1667" s="75">
        <v>22248</v>
      </c>
    </row>
    <row r="1668" spans="1:9" ht="18">
      <c r="A1668" s="333">
        <v>21020504</v>
      </c>
      <c r="B1668" s="273" t="s">
        <v>662</v>
      </c>
      <c r="C1668" s="204"/>
      <c r="D1668" s="152" t="s">
        <v>818</v>
      </c>
      <c r="E1668" s="115" t="s">
        <v>181</v>
      </c>
      <c r="F1668" s="76">
        <v>52787</v>
      </c>
      <c r="G1668" s="75">
        <v>26062</v>
      </c>
      <c r="H1668" s="76">
        <v>21718.333333333332</v>
      </c>
      <c r="I1668" s="75">
        <v>26843.86</v>
      </c>
    </row>
    <row r="1669" spans="1:9" ht="18">
      <c r="A1669" s="333">
        <v>21020512</v>
      </c>
      <c r="B1669" s="273" t="s">
        <v>662</v>
      </c>
      <c r="C1669" s="204"/>
      <c r="D1669" s="152" t="s">
        <v>818</v>
      </c>
      <c r="E1669" s="115" t="s">
        <v>184</v>
      </c>
      <c r="F1669" s="76"/>
      <c r="G1669" s="75"/>
      <c r="H1669" s="76">
        <v>0</v>
      </c>
      <c r="I1669" s="75">
        <v>0</v>
      </c>
    </row>
    <row r="1670" spans="1:9" ht="18">
      <c r="A1670" s="333">
        <v>21020515</v>
      </c>
      <c r="B1670" s="273" t="s">
        <v>662</v>
      </c>
      <c r="C1670" s="204"/>
      <c r="D1670" s="152" t="s">
        <v>818</v>
      </c>
      <c r="E1670" s="115" t="s">
        <v>187</v>
      </c>
      <c r="F1670" s="76">
        <v>301535</v>
      </c>
      <c r="G1670" s="75">
        <v>285724</v>
      </c>
      <c r="H1670" s="76">
        <v>238103.33333333334</v>
      </c>
      <c r="I1670" s="75">
        <v>294295.71999999997</v>
      </c>
    </row>
    <row r="1671" spans="1:9" ht="18">
      <c r="A1671" s="200">
        <v>21020600</v>
      </c>
      <c r="B1671" s="201"/>
      <c r="C1671" s="202"/>
      <c r="D1671" s="152" t="s">
        <v>818</v>
      </c>
      <c r="E1671" s="72" t="s">
        <v>196</v>
      </c>
      <c r="F1671" s="76"/>
      <c r="G1671" s="75"/>
    </row>
    <row r="1672" spans="1:9" ht="18">
      <c r="A1672" s="294">
        <v>21020605</v>
      </c>
      <c r="B1672" s="273" t="s">
        <v>662</v>
      </c>
      <c r="C1672" s="204"/>
      <c r="D1672" s="152" t="s">
        <v>818</v>
      </c>
      <c r="E1672" s="80" t="s">
        <v>199</v>
      </c>
      <c r="F1672" s="76"/>
      <c r="G1672" s="75"/>
    </row>
    <row r="1673" spans="1:9" ht="18">
      <c r="A1673" s="294"/>
      <c r="B1673" s="273"/>
      <c r="C1673" s="204"/>
      <c r="D1673" s="152" t="s">
        <v>818</v>
      </c>
      <c r="E1673" s="337" t="s">
        <v>815</v>
      </c>
      <c r="F1673" s="76">
        <v>11225711</v>
      </c>
      <c r="G1673" s="75">
        <v>9361129</v>
      </c>
    </row>
    <row r="1674" spans="1:9" ht="18">
      <c r="A1674" s="325">
        <v>22020000</v>
      </c>
      <c r="B1674" s="210"/>
      <c r="C1674" s="211"/>
      <c r="D1674" s="152" t="s">
        <v>818</v>
      </c>
      <c r="E1674" s="127" t="s">
        <v>204</v>
      </c>
      <c r="F1674" s="76"/>
      <c r="G1674" s="75"/>
    </row>
    <row r="1675" spans="1:9" ht="18">
      <c r="A1675" s="325">
        <v>22020100</v>
      </c>
      <c r="B1675" s="210"/>
      <c r="C1675" s="211"/>
      <c r="D1675" s="152" t="s">
        <v>818</v>
      </c>
      <c r="E1675" s="127" t="s">
        <v>205</v>
      </c>
      <c r="F1675" s="76"/>
      <c r="G1675" s="75"/>
    </row>
    <row r="1676" spans="1:9" ht="18.75">
      <c r="A1676" s="257">
        <v>22020101</v>
      </c>
      <c r="B1676" s="273" t="s">
        <v>662</v>
      </c>
      <c r="C1676" s="321"/>
      <c r="D1676" s="152" t="s">
        <v>818</v>
      </c>
      <c r="E1676" s="314" t="s">
        <v>206</v>
      </c>
      <c r="F1676" s="76"/>
      <c r="G1676" s="75"/>
    </row>
    <row r="1677" spans="1:9" ht="18.75">
      <c r="A1677" s="257">
        <v>22020102</v>
      </c>
      <c r="B1677" s="273" t="s">
        <v>662</v>
      </c>
      <c r="C1677" s="321"/>
      <c r="D1677" s="152" t="s">
        <v>818</v>
      </c>
      <c r="E1677" s="314" t="s">
        <v>207</v>
      </c>
      <c r="F1677" s="76"/>
      <c r="G1677" s="75">
        <v>400000</v>
      </c>
      <c r="H1677" s="76">
        <v>456123</v>
      </c>
      <c r="I1677" s="75">
        <v>400000</v>
      </c>
    </row>
    <row r="1678" spans="1:9" ht="18.75">
      <c r="A1678" s="257">
        <v>22020103</v>
      </c>
      <c r="B1678" s="273" t="s">
        <v>662</v>
      </c>
      <c r="C1678" s="321"/>
      <c r="D1678" s="152" t="s">
        <v>818</v>
      </c>
      <c r="E1678" s="314" t="s">
        <v>208</v>
      </c>
      <c r="F1678" s="76"/>
      <c r="G1678" s="75"/>
    </row>
    <row r="1679" spans="1:9" ht="18.75">
      <c r="A1679" s="257">
        <v>22020104</v>
      </c>
      <c r="B1679" s="273" t="s">
        <v>662</v>
      </c>
      <c r="C1679" s="321"/>
      <c r="D1679" s="152" t="s">
        <v>818</v>
      </c>
      <c r="E1679" s="314" t="s">
        <v>209</v>
      </c>
      <c r="F1679" s="76"/>
      <c r="G1679" s="75"/>
    </row>
    <row r="1680" spans="1:9" ht="18">
      <c r="A1680" s="325">
        <v>22020300</v>
      </c>
      <c r="B1680" s="210"/>
      <c r="C1680" s="211"/>
      <c r="D1680" s="152" t="s">
        <v>818</v>
      </c>
      <c r="E1680" s="127" t="s">
        <v>213</v>
      </c>
      <c r="F1680" s="76"/>
      <c r="G1680" s="75"/>
    </row>
    <row r="1681" spans="1:9" ht="18">
      <c r="A1681" s="335">
        <v>22020313</v>
      </c>
      <c r="B1681" s="273" t="s">
        <v>662</v>
      </c>
      <c r="C1681" s="155"/>
      <c r="D1681" s="152" t="s">
        <v>818</v>
      </c>
      <c r="E1681" s="207" t="s">
        <v>222</v>
      </c>
      <c r="F1681" s="76"/>
      <c r="G1681" s="75">
        <v>7000000</v>
      </c>
      <c r="H1681" s="76">
        <v>6840000</v>
      </c>
      <c r="I1681" s="75">
        <v>10000000</v>
      </c>
    </row>
    <row r="1682" spans="1:9" ht="24" customHeight="1">
      <c r="A1682" s="325">
        <v>22020700</v>
      </c>
      <c r="B1682" s="210"/>
      <c r="C1682" s="211"/>
      <c r="D1682" s="152" t="s">
        <v>818</v>
      </c>
      <c r="E1682" s="127" t="s">
        <v>305</v>
      </c>
      <c r="F1682" s="76"/>
      <c r="G1682" s="75"/>
    </row>
    <row r="1683" spans="1:9" ht="18">
      <c r="A1683" s="335">
        <v>22020706</v>
      </c>
      <c r="B1683" s="273" t="s">
        <v>662</v>
      </c>
      <c r="C1683" s="155"/>
      <c r="D1683" s="152" t="s">
        <v>818</v>
      </c>
      <c r="E1683" s="115" t="s">
        <v>239</v>
      </c>
      <c r="F1683" s="76"/>
      <c r="G1683" s="75">
        <v>700000</v>
      </c>
      <c r="H1683" s="76">
        <v>540000</v>
      </c>
      <c r="I1683" s="75">
        <v>1000000</v>
      </c>
    </row>
    <row r="1684" spans="1:9" ht="18">
      <c r="A1684" s="325"/>
      <c r="B1684" s="210"/>
      <c r="C1684" s="211"/>
      <c r="D1684" s="152" t="s">
        <v>818</v>
      </c>
      <c r="E1684" s="208" t="s">
        <v>321</v>
      </c>
      <c r="F1684" s="174">
        <f>SUM(F1642:F1672)</f>
        <v>6884121</v>
      </c>
      <c r="G1684" s="174">
        <f t="shared" ref="G1684:I1684" si="161">SUM(G1642:G1672)</f>
        <v>7525665</v>
      </c>
      <c r="H1684" s="174">
        <f t="shared" si="161"/>
        <v>6271387.4999999981</v>
      </c>
      <c r="I1684" s="174">
        <f t="shared" si="161"/>
        <v>10842440.790000001</v>
      </c>
    </row>
    <row r="1685" spans="1:9" ht="18.75" thickBot="1">
      <c r="A1685" s="326"/>
      <c r="B1685" s="168"/>
      <c r="C1685" s="169"/>
      <c r="D1685" s="168"/>
      <c r="E1685" s="228" t="s">
        <v>204</v>
      </c>
      <c r="F1685" s="174">
        <f>SUM(F1676:F1683)</f>
        <v>0</v>
      </c>
      <c r="G1685" s="174">
        <f t="shared" ref="G1685:I1685" si="162">SUM(G1676:G1683)</f>
        <v>8100000</v>
      </c>
      <c r="H1685" s="174">
        <f t="shared" si="162"/>
        <v>7836123</v>
      </c>
      <c r="I1685" s="174">
        <f t="shared" si="162"/>
        <v>11400000</v>
      </c>
    </row>
    <row r="1686" spans="1:9" ht="19.5" thickBot="1">
      <c r="A1686" s="336"/>
      <c r="B1686" s="387"/>
      <c r="C1686" s="388"/>
      <c r="D1686" s="218"/>
      <c r="E1686" s="136" t="s">
        <v>300</v>
      </c>
      <c r="F1686" s="174">
        <f>F1684+F1685</f>
        <v>6884121</v>
      </c>
      <c r="G1686" s="174">
        <f t="shared" ref="G1686:I1686" si="163">G1684+G1685</f>
        <v>15625665</v>
      </c>
      <c r="H1686" s="174">
        <f t="shared" si="163"/>
        <v>14107510.499999998</v>
      </c>
      <c r="I1686" s="174">
        <f t="shared" si="163"/>
        <v>22242440.789999999</v>
      </c>
    </row>
    <row r="1687" spans="1:9" ht="37.5">
      <c r="A1687" s="694" t="s">
        <v>819</v>
      </c>
      <c r="B1687" s="695"/>
      <c r="C1687" s="695"/>
      <c r="D1687" s="695"/>
      <c r="E1687" s="695"/>
      <c r="F1687" s="695"/>
      <c r="G1687" s="695"/>
      <c r="H1687" s="695"/>
      <c r="I1687" s="696"/>
    </row>
    <row r="1688" spans="1:9" ht="23.25">
      <c r="A1688" s="697" t="s">
        <v>492</v>
      </c>
      <c r="B1688" s="698"/>
      <c r="C1688" s="698"/>
      <c r="D1688" s="698"/>
      <c r="E1688" s="698"/>
      <c r="F1688" s="698"/>
      <c r="G1688" s="698"/>
      <c r="H1688" s="698"/>
      <c r="I1688" s="699"/>
    </row>
    <row r="1689" spans="1:9" ht="22.5">
      <c r="A1689" s="689" t="s">
        <v>1046</v>
      </c>
      <c r="B1689" s="690"/>
      <c r="C1689" s="690"/>
      <c r="D1689" s="690"/>
      <c r="E1689" s="690"/>
      <c r="F1689" s="690"/>
      <c r="G1689" s="690"/>
      <c r="H1689" s="690"/>
      <c r="I1689" s="700"/>
    </row>
    <row r="1690" spans="1:9" ht="18.75" customHeight="1" thickBot="1">
      <c r="A1690" s="728" t="s">
        <v>281</v>
      </c>
      <c r="B1690" s="728"/>
      <c r="C1690" s="728"/>
      <c r="D1690" s="728"/>
      <c r="E1690" s="728"/>
      <c r="F1690" s="728"/>
      <c r="G1690" s="728"/>
      <c r="H1690" s="728"/>
      <c r="I1690" s="728"/>
    </row>
    <row r="1691" spans="1:9" ht="18.75" thickBot="1">
      <c r="A1691" s="715" t="s">
        <v>416</v>
      </c>
      <c r="B1691" s="716"/>
      <c r="C1691" s="716"/>
      <c r="D1691" s="716"/>
      <c r="E1691" s="716"/>
      <c r="F1691" s="716"/>
      <c r="G1691" s="716"/>
      <c r="H1691" s="716"/>
      <c r="I1691" s="717"/>
    </row>
    <row r="1692" spans="1:9" s="171" customFormat="1" ht="36.75" thickBot="1">
      <c r="A1692" s="143" t="s">
        <v>471</v>
      </c>
      <c r="B1692" s="68" t="s">
        <v>464</v>
      </c>
      <c r="C1692" s="144" t="s">
        <v>460</v>
      </c>
      <c r="D1692" s="68" t="s">
        <v>463</v>
      </c>
      <c r="E1692" s="145" t="s">
        <v>1</v>
      </c>
      <c r="F1692" s="68" t="s">
        <v>1003</v>
      </c>
      <c r="G1692" s="146" t="s">
        <v>1002</v>
      </c>
      <c r="H1692" s="147" t="s">
        <v>1001</v>
      </c>
      <c r="I1692" s="148" t="s">
        <v>1048</v>
      </c>
    </row>
    <row r="1693" spans="1:9" ht="18">
      <c r="A1693" s="383">
        <v>20000000</v>
      </c>
      <c r="B1693" s="183"/>
      <c r="C1693" s="184"/>
      <c r="D1693" s="152" t="s">
        <v>818</v>
      </c>
      <c r="E1693" s="103" t="s">
        <v>163</v>
      </c>
      <c r="F1693" s="185"/>
      <c r="G1693" s="186"/>
    </row>
    <row r="1694" spans="1:9" ht="18">
      <c r="A1694" s="331">
        <v>21000000</v>
      </c>
      <c r="B1694" s="188"/>
      <c r="C1694" s="189"/>
      <c r="D1694" s="152" t="s">
        <v>818</v>
      </c>
      <c r="E1694" s="72" t="s">
        <v>164</v>
      </c>
      <c r="F1694" s="190"/>
      <c r="G1694" s="191"/>
    </row>
    <row r="1695" spans="1:9" ht="18">
      <c r="A1695" s="331">
        <v>21010000</v>
      </c>
      <c r="B1695" s="188"/>
      <c r="C1695" s="189"/>
      <c r="D1695" s="152" t="s">
        <v>818</v>
      </c>
      <c r="E1695" s="389" t="s">
        <v>165</v>
      </c>
      <c r="F1695" s="190"/>
      <c r="G1695" s="191"/>
    </row>
    <row r="1696" spans="1:9" ht="18">
      <c r="A1696" s="332">
        <v>21010103</v>
      </c>
      <c r="B1696" s="273" t="s">
        <v>662</v>
      </c>
      <c r="C1696" s="198"/>
      <c r="D1696" s="152" t="s">
        <v>818</v>
      </c>
      <c r="E1696" s="312" t="s">
        <v>168</v>
      </c>
      <c r="F1696" s="76">
        <v>565196</v>
      </c>
      <c r="G1696" s="75">
        <v>1363808</v>
      </c>
      <c r="H1696" s="76">
        <v>1136506.6666666667</v>
      </c>
      <c r="I1696" s="75">
        <v>1404722.24</v>
      </c>
    </row>
    <row r="1697" spans="1:9" ht="18">
      <c r="A1697" s="332" t="s">
        <v>719</v>
      </c>
      <c r="B1697" s="273" t="s">
        <v>662</v>
      </c>
      <c r="C1697" s="198"/>
      <c r="D1697" s="152" t="s">
        <v>818</v>
      </c>
      <c r="E1697" s="312" t="s">
        <v>169</v>
      </c>
      <c r="F1697" s="76">
        <v>1176659</v>
      </c>
      <c r="G1697" s="75">
        <v>1891928</v>
      </c>
      <c r="H1697" s="76">
        <v>1576606.6666666667</v>
      </c>
      <c r="I1697" s="75">
        <v>1948685.84</v>
      </c>
    </row>
    <row r="1698" spans="1:9" ht="18">
      <c r="A1698" s="332" t="s">
        <v>717</v>
      </c>
      <c r="B1698" s="273" t="s">
        <v>662</v>
      </c>
      <c r="C1698" s="198"/>
      <c r="D1698" s="152" t="s">
        <v>818</v>
      </c>
      <c r="E1698" s="312" t="s">
        <v>720</v>
      </c>
      <c r="F1698" s="76">
        <v>771484</v>
      </c>
      <c r="G1698" s="75">
        <v>532181</v>
      </c>
      <c r="H1698" s="76">
        <v>443484.16666666669</v>
      </c>
      <c r="I1698" s="75">
        <v>548146.43000000005</v>
      </c>
    </row>
    <row r="1699" spans="1:9" ht="18">
      <c r="A1699" s="197">
        <v>21010106</v>
      </c>
      <c r="B1699" s="273" t="s">
        <v>662</v>
      </c>
      <c r="C1699" s="198"/>
      <c r="D1699" s="152" t="s">
        <v>818</v>
      </c>
      <c r="E1699" s="312" t="s">
        <v>171</v>
      </c>
      <c r="F1699" s="76"/>
      <c r="G1699" s="75"/>
      <c r="H1699" s="76">
        <v>0</v>
      </c>
      <c r="I1699" s="75">
        <v>0</v>
      </c>
    </row>
    <row r="1700" spans="1:9" ht="18">
      <c r="A1700" s="226"/>
      <c r="B1700" s="273" t="s">
        <v>662</v>
      </c>
      <c r="C1700" s="198"/>
      <c r="D1700" s="152" t="s">
        <v>818</v>
      </c>
      <c r="E1700" s="115" t="s">
        <v>693</v>
      </c>
      <c r="F1700" s="76"/>
      <c r="G1700" s="75"/>
      <c r="I1700" s="75">
        <v>1645510.49</v>
      </c>
    </row>
    <row r="1701" spans="1:9" ht="36">
      <c r="A1701" s="331">
        <v>21020300</v>
      </c>
      <c r="B1701" s="188"/>
      <c r="C1701" s="189"/>
      <c r="D1701" s="152" t="s">
        <v>818</v>
      </c>
      <c r="E1701" s="389" t="s">
        <v>193</v>
      </c>
      <c r="F1701" s="76"/>
      <c r="G1701" s="75"/>
      <c r="H1701" s="76">
        <v>0</v>
      </c>
      <c r="I1701" s="75">
        <v>0</v>
      </c>
    </row>
    <row r="1702" spans="1:9" ht="18">
      <c r="A1702" s="332">
        <v>21020301</v>
      </c>
      <c r="B1702" s="273" t="s">
        <v>662</v>
      </c>
      <c r="C1702" s="198"/>
      <c r="D1702" s="152" t="s">
        <v>818</v>
      </c>
      <c r="E1702" s="390" t="s">
        <v>178</v>
      </c>
      <c r="F1702" s="76">
        <v>197818</v>
      </c>
      <c r="G1702" s="75">
        <v>477333</v>
      </c>
      <c r="H1702" s="76">
        <v>397777.5</v>
      </c>
      <c r="I1702" s="75">
        <v>491652.99</v>
      </c>
    </row>
    <row r="1703" spans="1:9" ht="18">
      <c r="A1703" s="332">
        <v>21020302</v>
      </c>
      <c r="B1703" s="273" t="s">
        <v>662</v>
      </c>
      <c r="C1703" s="198"/>
      <c r="D1703" s="152" t="s">
        <v>818</v>
      </c>
      <c r="E1703" s="390" t="s">
        <v>179</v>
      </c>
      <c r="F1703" s="76">
        <v>113039</v>
      </c>
      <c r="G1703" s="75">
        <v>204570</v>
      </c>
      <c r="H1703" s="76">
        <v>170475</v>
      </c>
      <c r="I1703" s="75">
        <v>210707.1</v>
      </c>
    </row>
    <row r="1704" spans="1:9" ht="18">
      <c r="A1704" s="332">
        <v>21020303</v>
      </c>
      <c r="B1704" s="273" t="s">
        <v>662</v>
      </c>
      <c r="C1704" s="198"/>
      <c r="D1704" s="152" t="s">
        <v>818</v>
      </c>
      <c r="E1704" s="390" t="s">
        <v>180</v>
      </c>
      <c r="F1704" s="76">
        <v>7290</v>
      </c>
      <c r="G1704" s="75">
        <v>18360</v>
      </c>
      <c r="H1704" s="76">
        <v>15300</v>
      </c>
      <c r="I1704" s="75">
        <v>18910.8</v>
      </c>
    </row>
    <row r="1705" spans="1:9" ht="18">
      <c r="A1705" s="332">
        <v>21020304</v>
      </c>
      <c r="B1705" s="273" t="s">
        <v>662</v>
      </c>
      <c r="C1705" s="198"/>
      <c r="D1705" s="152" t="s">
        <v>818</v>
      </c>
      <c r="E1705" s="390" t="s">
        <v>181</v>
      </c>
      <c r="F1705" s="76">
        <v>28260</v>
      </c>
      <c r="G1705" s="75">
        <v>68189</v>
      </c>
      <c r="H1705" s="76">
        <v>56824.166666666664</v>
      </c>
      <c r="I1705" s="75">
        <v>70234.67</v>
      </c>
    </row>
    <row r="1706" spans="1:9" ht="18">
      <c r="A1706" s="332">
        <v>21020312</v>
      </c>
      <c r="B1706" s="273" t="s">
        <v>662</v>
      </c>
      <c r="C1706" s="198"/>
      <c r="D1706" s="152" t="s">
        <v>818</v>
      </c>
      <c r="E1706" s="390" t="s">
        <v>184</v>
      </c>
      <c r="F1706" s="76"/>
      <c r="G1706" s="75"/>
      <c r="H1706" s="76">
        <v>0</v>
      </c>
      <c r="I1706" s="75">
        <v>0</v>
      </c>
    </row>
    <row r="1707" spans="1:9" ht="18">
      <c r="A1707" s="332">
        <v>21020315</v>
      </c>
      <c r="B1707" s="273" t="s">
        <v>662</v>
      </c>
      <c r="C1707" s="198"/>
      <c r="D1707" s="152" t="s">
        <v>818</v>
      </c>
      <c r="E1707" s="390" t="s">
        <v>187</v>
      </c>
      <c r="F1707" s="76">
        <v>46260</v>
      </c>
      <c r="G1707" s="75">
        <v>116189</v>
      </c>
      <c r="H1707" s="76">
        <v>96824.166666666672</v>
      </c>
      <c r="I1707" s="75">
        <v>119674.67</v>
      </c>
    </row>
    <row r="1708" spans="1:9" ht="18">
      <c r="A1708" s="332" t="s">
        <v>546</v>
      </c>
      <c r="B1708" s="273" t="s">
        <v>662</v>
      </c>
      <c r="C1708" s="198"/>
      <c r="D1708" s="152" t="s">
        <v>818</v>
      </c>
      <c r="E1708" s="390" t="s">
        <v>532</v>
      </c>
      <c r="F1708" s="76">
        <v>103221</v>
      </c>
      <c r="G1708" s="75">
        <v>137629</v>
      </c>
      <c r="H1708" s="76">
        <v>114690.83333333333</v>
      </c>
      <c r="I1708" s="75">
        <v>141757.87</v>
      </c>
    </row>
    <row r="1709" spans="1:9" ht="18">
      <c r="A1709" s="332" t="s">
        <v>547</v>
      </c>
      <c r="B1709" s="273" t="s">
        <v>662</v>
      </c>
      <c r="C1709" s="198"/>
      <c r="D1709" s="152" t="s">
        <v>818</v>
      </c>
      <c r="E1709" s="390" t="s">
        <v>533</v>
      </c>
      <c r="F1709" s="76"/>
      <c r="G1709" s="75"/>
      <c r="H1709" s="76">
        <v>0</v>
      </c>
      <c r="I1709" s="75">
        <v>0</v>
      </c>
    </row>
    <row r="1710" spans="1:9" ht="18">
      <c r="A1710" s="332" t="s">
        <v>548</v>
      </c>
      <c r="B1710" s="273" t="s">
        <v>662</v>
      </c>
      <c r="C1710" s="198"/>
      <c r="D1710" s="152" t="s">
        <v>818</v>
      </c>
      <c r="E1710" s="390" t="s">
        <v>534</v>
      </c>
      <c r="F1710" s="76">
        <v>5670</v>
      </c>
      <c r="G1710" s="75">
        <v>7560</v>
      </c>
      <c r="H1710" s="76">
        <v>6300</v>
      </c>
      <c r="I1710" s="75">
        <v>7786.8</v>
      </c>
    </row>
    <row r="1711" spans="1:9" ht="18">
      <c r="A1711" s="331">
        <v>21020400</v>
      </c>
      <c r="B1711" s="188"/>
      <c r="C1711" s="189"/>
      <c r="D1711" s="152" t="s">
        <v>818</v>
      </c>
      <c r="E1711" s="389" t="s">
        <v>194</v>
      </c>
      <c r="F1711" s="76"/>
      <c r="G1711" s="75"/>
      <c r="H1711" s="76">
        <v>0</v>
      </c>
      <c r="I1711" s="75">
        <v>0</v>
      </c>
    </row>
    <row r="1712" spans="1:9" ht="18">
      <c r="A1712" s="332">
        <v>21020401</v>
      </c>
      <c r="B1712" s="273" t="s">
        <v>662</v>
      </c>
      <c r="C1712" s="198"/>
      <c r="D1712" s="152" t="s">
        <v>818</v>
      </c>
      <c r="E1712" s="390" t="s">
        <v>178</v>
      </c>
      <c r="F1712" s="76">
        <v>411831</v>
      </c>
      <c r="G1712" s="75">
        <v>662294</v>
      </c>
      <c r="H1712" s="76">
        <v>551911.66666666663</v>
      </c>
      <c r="I1712" s="75">
        <v>682162.82</v>
      </c>
    </row>
    <row r="1713" spans="1:9" ht="18">
      <c r="A1713" s="332">
        <v>21020402</v>
      </c>
      <c r="B1713" s="273" t="s">
        <v>662</v>
      </c>
      <c r="C1713" s="198"/>
      <c r="D1713" s="152" t="s">
        <v>818</v>
      </c>
      <c r="E1713" s="390" t="s">
        <v>179</v>
      </c>
      <c r="F1713" s="76">
        <v>235332</v>
      </c>
      <c r="G1713" s="75">
        <v>373384</v>
      </c>
      <c r="H1713" s="76">
        <v>311153.33333333331</v>
      </c>
      <c r="I1713" s="75">
        <v>384585.52</v>
      </c>
    </row>
    <row r="1714" spans="1:9" ht="18">
      <c r="A1714" s="332">
        <v>21020403</v>
      </c>
      <c r="B1714" s="273" t="s">
        <v>662</v>
      </c>
      <c r="C1714" s="198"/>
      <c r="D1714" s="152" t="s">
        <v>818</v>
      </c>
      <c r="E1714" s="390" t="s">
        <v>180</v>
      </c>
      <c r="F1714" s="76">
        <v>18630</v>
      </c>
      <c r="G1714" s="75">
        <v>38880</v>
      </c>
      <c r="H1714" s="76">
        <v>32400</v>
      </c>
      <c r="I1714" s="75">
        <v>40046.400000000001</v>
      </c>
    </row>
    <row r="1715" spans="1:9" ht="18">
      <c r="A1715" s="332">
        <v>21020404</v>
      </c>
      <c r="B1715" s="273" t="s">
        <v>662</v>
      </c>
      <c r="C1715" s="198"/>
      <c r="D1715" s="152" t="s">
        <v>818</v>
      </c>
      <c r="E1715" s="390" t="s">
        <v>181</v>
      </c>
      <c r="F1715" s="76">
        <v>58815</v>
      </c>
      <c r="G1715" s="75">
        <v>94571</v>
      </c>
      <c r="H1715" s="76">
        <v>78809.166666666672</v>
      </c>
      <c r="I1715" s="75">
        <v>97408.13</v>
      </c>
    </row>
    <row r="1716" spans="1:9" ht="18">
      <c r="A1716" s="332">
        <v>21020412</v>
      </c>
      <c r="B1716" s="273" t="s">
        <v>662</v>
      </c>
      <c r="C1716" s="198"/>
      <c r="D1716" s="152" t="s">
        <v>818</v>
      </c>
      <c r="E1716" s="390" t="s">
        <v>184</v>
      </c>
      <c r="F1716" s="76"/>
      <c r="G1716" s="75"/>
      <c r="H1716" s="76">
        <v>0</v>
      </c>
      <c r="I1716" s="75">
        <v>0</v>
      </c>
    </row>
    <row r="1717" spans="1:9" ht="18">
      <c r="A1717" s="332">
        <v>21020415</v>
      </c>
      <c r="B1717" s="273" t="s">
        <v>662</v>
      </c>
      <c r="C1717" s="198"/>
      <c r="D1717" s="152" t="s">
        <v>818</v>
      </c>
      <c r="E1717" s="390" t="s">
        <v>187</v>
      </c>
      <c r="F1717" s="76">
        <v>112833</v>
      </c>
      <c r="G1717" s="75">
        <v>214595</v>
      </c>
      <c r="H1717" s="76">
        <v>178829.16666666666</v>
      </c>
      <c r="I1717" s="75">
        <v>221032.85</v>
      </c>
    </row>
    <row r="1718" spans="1:9" ht="18">
      <c r="A1718" s="331">
        <v>21020500</v>
      </c>
      <c r="B1718" s="188"/>
      <c r="C1718" s="189"/>
      <c r="D1718" s="152" t="s">
        <v>818</v>
      </c>
      <c r="E1718" s="389" t="s">
        <v>195</v>
      </c>
      <c r="F1718" s="76"/>
      <c r="G1718" s="75"/>
      <c r="H1718" s="76">
        <v>0</v>
      </c>
      <c r="I1718" s="75">
        <v>0</v>
      </c>
    </row>
    <row r="1719" spans="1:9" ht="18">
      <c r="A1719" s="332">
        <v>21020501</v>
      </c>
      <c r="B1719" s="273" t="s">
        <v>662</v>
      </c>
      <c r="C1719" s="198"/>
      <c r="D1719" s="152" t="s">
        <v>818</v>
      </c>
      <c r="E1719" s="390" t="s">
        <v>178</v>
      </c>
      <c r="F1719" s="76">
        <v>270109</v>
      </c>
      <c r="G1719" s="75">
        <v>186263</v>
      </c>
      <c r="H1719" s="76">
        <v>155219.16666666666</v>
      </c>
      <c r="I1719" s="75">
        <v>191850.89</v>
      </c>
    </row>
    <row r="1720" spans="1:9" ht="18">
      <c r="A1720" s="333">
        <v>21020502</v>
      </c>
      <c r="B1720" s="273" t="s">
        <v>662</v>
      </c>
      <c r="C1720" s="204"/>
      <c r="D1720" s="152" t="s">
        <v>818</v>
      </c>
      <c r="E1720" s="390" t="s">
        <v>179</v>
      </c>
      <c r="F1720" s="76">
        <v>154296</v>
      </c>
      <c r="G1720" s="75">
        <v>106436</v>
      </c>
      <c r="H1720" s="76">
        <v>88696.666666666672</v>
      </c>
      <c r="I1720" s="75">
        <v>109629.08</v>
      </c>
    </row>
    <row r="1721" spans="1:9" ht="18">
      <c r="A1721" s="333">
        <v>21020503</v>
      </c>
      <c r="B1721" s="273" t="s">
        <v>662</v>
      </c>
      <c r="C1721" s="204"/>
      <c r="D1721" s="152" t="s">
        <v>818</v>
      </c>
      <c r="E1721" s="390" t="s">
        <v>180</v>
      </c>
      <c r="F1721" s="76">
        <v>27540</v>
      </c>
      <c r="G1721" s="75">
        <v>21600</v>
      </c>
      <c r="H1721" s="76">
        <v>18000</v>
      </c>
      <c r="I1721" s="75">
        <v>22248</v>
      </c>
    </row>
    <row r="1722" spans="1:9" ht="18">
      <c r="A1722" s="333">
        <v>21020504</v>
      </c>
      <c r="B1722" s="273" t="s">
        <v>662</v>
      </c>
      <c r="C1722" s="204"/>
      <c r="D1722" s="152" t="s">
        <v>818</v>
      </c>
      <c r="E1722" s="390" t="s">
        <v>181</v>
      </c>
      <c r="F1722" s="76">
        <v>38574</v>
      </c>
      <c r="G1722" s="75">
        <v>26608</v>
      </c>
      <c r="H1722" s="76">
        <v>22173.333333333332</v>
      </c>
      <c r="I1722" s="75">
        <v>27406.240000000002</v>
      </c>
    </row>
    <row r="1723" spans="1:9" ht="18">
      <c r="A1723" s="333">
        <v>21020512</v>
      </c>
      <c r="B1723" s="273" t="s">
        <v>662</v>
      </c>
      <c r="C1723" s="204"/>
      <c r="D1723" s="152" t="s">
        <v>818</v>
      </c>
      <c r="E1723" s="390" t="s">
        <v>184</v>
      </c>
      <c r="F1723" s="76"/>
      <c r="G1723" s="75"/>
      <c r="H1723" s="76">
        <v>0</v>
      </c>
      <c r="I1723" s="75">
        <v>0</v>
      </c>
    </row>
    <row r="1724" spans="1:9" ht="18">
      <c r="A1724" s="333">
        <v>21020515</v>
      </c>
      <c r="B1724" s="273" t="s">
        <v>662</v>
      </c>
      <c r="C1724" s="204"/>
      <c r="D1724" s="152" t="s">
        <v>818</v>
      </c>
      <c r="E1724" s="390" t="s">
        <v>187</v>
      </c>
      <c r="F1724" s="76"/>
      <c r="G1724" s="75">
        <v>286271</v>
      </c>
      <c r="H1724" s="76">
        <v>238559.16666666666</v>
      </c>
      <c r="I1724" s="75">
        <v>294859.13</v>
      </c>
    </row>
    <row r="1725" spans="1:9" ht="18">
      <c r="A1725" s="200">
        <v>21020600</v>
      </c>
      <c r="B1725" s="201"/>
      <c r="C1725" s="202"/>
      <c r="D1725" s="152" t="s">
        <v>818</v>
      </c>
      <c r="E1725" s="72" t="s">
        <v>196</v>
      </c>
      <c r="F1725" s="76"/>
      <c r="G1725" s="75"/>
      <c r="H1725" s="76">
        <v>0</v>
      </c>
      <c r="I1725" s="75">
        <v>0</v>
      </c>
    </row>
    <row r="1726" spans="1:9" ht="18">
      <c r="A1726" s="294">
        <v>21020605</v>
      </c>
      <c r="B1726" s="273" t="s">
        <v>662</v>
      </c>
      <c r="C1726" s="204"/>
      <c r="D1726" s="152" t="s">
        <v>818</v>
      </c>
      <c r="E1726" s="80" t="s">
        <v>199</v>
      </c>
      <c r="F1726" s="76"/>
      <c r="G1726" s="75"/>
    </row>
    <row r="1727" spans="1:9" ht="18">
      <c r="A1727" s="325">
        <v>22020000</v>
      </c>
      <c r="B1727" s="210"/>
      <c r="C1727" s="211"/>
      <c r="D1727" s="210"/>
      <c r="E1727" s="391" t="s">
        <v>204</v>
      </c>
      <c r="F1727" s="76"/>
      <c r="G1727" s="75"/>
    </row>
    <row r="1728" spans="1:9" ht="18">
      <c r="A1728" s="325">
        <v>22020100</v>
      </c>
      <c r="B1728" s="210"/>
      <c r="C1728" s="211"/>
      <c r="D1728" s="210"/>
      <c r="E1728" s="391" t="s">
        <v>205</v>
      </c>
      <c r="F1728" s="76"/>
      <c r="G1728" s="75"/>
    </row>
    <row r="1729" spans="1:9" ht="18.75">
      <c r="A1729" s="257">
        <v>22020101</v>
      </c>
      <c r="B1729" s="273" t="s">
        <v>662</v>
      </c>
      <c r="C1729" s="321"/>
      <c r="D1729" s="152" t="s">
        <v>818</v>
      </c>
      <c r="E1729" s="392" t="s">
        <v>206</v>
      </c>
      <c r="F1729" s="76"/>
      <c r="G1729" s="75"/>
    </row>
    <row r="1730" spans="1:9" ht="18.75">
      <c r="A1730" s="257">
        <v>22020102</v>
      </c>
      <c r="B1730" s="273" t="s">
        <v>662</v>
      </c>
      <c r="C1730" s="321"/>
      <c r="D1730" s="152" t="s">
        <v>818</v>
      </c>
      <c r="E1730" s="392" t="s">
        <v>207</v>
      </c>
      <c r="F1730" s="76"/>
      <c r="G1730" s="75">
        <v>4000000</v>
      </c>
      <c r="H1730" s="76">
        <v>1200000</v>
      </c>
      <c r="I1730" s="75">
        <v>2000000</v>
      </c>
    </row>
    <row r="1731" spans="1:9" ht="18.75">
      <c r="A1731" s="257">
        <v>22020103</v>
      </c>
      <c r="B1731" s="273" t="s">
        <v>662</v>
      </c>
      <c r="C1731" s="321"/>
      <c r="D1731" s="152" t="s">
        <v>818</v>
      </c>
      <c r="E1731" s="392" t="s">
        <v>208</v>
      </c>
      <c r="F1731" s="76"/>
      <c r="G1731" s="75"/>
    </row>
    <row r="1732" spans="1:9" ht="18.75">
      <c r="A1732" s="257">
        <v>22020104</v>
      </c>
      <c r="B1732" s="273" t="s">
        <v>662</v>
      </c>
      <c r="C1732" s="321"/>
      <c r="D1732" s="152" t="s">
        <v>818</v>
      </c>
      <c r="E1732" s="392" t="s">
        <v>209</v>
      </c>
      <c r="F1732" s="76"/>
      <c r="G1732" s="75"/>
    </row>
    <row r="1733" spans="1:9" ht="18">
      <c r="A1733" s="325">
        <v>22020300</v>
      </c>
      <c r="B1733" s="210"/>
      <c r="C1733" s="211"/>
      <c r="D1733" s="152" t="s">
        <v>818</v>
      </c>
      <c r="E1733" s="391" t="s">
        <v>213</v>
      </c>
      <c r="F1733" s="76"/>
      <c r="G1733" s="75"/>
    </row>
    <row r="1734" spans="1:9" ht="18">
      <c r="A1734" s="335">
        <v>22020313</v>
      </c>
      <c r="B1734" s="273" t="s">
        <v>662</v>
      </c>
      <c r="C1734" s="155"/>
      <c r="D1734" s="152" t="s">
        <v>818</v>
      </c>
      <c r="E1734" s="393" t="s">
        <v>222</v>
      </c>
      <c r="F1734" s="76"/>
      <c r="G1734" s="75"/>
    </row>
    <row r="1735" spans="1:9" ht="18">
      <c r="A1735" s="325">
        <v>22020000</v>
      </c>
      <c r="B1735" s="210"/>
      <c r="C1735" s="211"/>
      <c r="D1735" s="152" t="s">
        <v>818</v>
      </c>
      <c r="E1735" s="391" t="s">
        <v>204</v>
      </c>
      <c r="F1735" s="76"/>
      <c r="G1735" s="75"/>
    </row>
    <row r="1736" spans="1:9" ht="18">
      <c r="A1736" s="325" t="s">
        <v>721</v>
      </c>
      <c r="B1736" s="273"/>
      <c r="C1736" s="155"/>
      <c r="D1736" s="152" t="s">
        <v>818</v>
      </c>
      <c r="E1736" s="394" t="s">
        <v>722</v>
      </c>
      <c r="F1736" s="76"/>
      <c r="G1736" s="75"/>
    </row>
    <row r="1737" spans="1:9" ht="18">
      <c r="A1737" s="335" t="s">
        <v>723</v>
      </c>
      <c r="B1737" s="273" t="s">
        <v>662</v>
      </c>
      <c r="C1737" s="211"/>
      <c r="D1737" s="152" t="s">
        <v>818</v>
      </c>
      <c r="E1737" s="395" t="s">
        <v>225</v>
      </c>
      <c r="F1737" s="76"/>
      <c r="G1737" s="75">
        <v>3000000</v>
      </c>
      <c r="H1737" s="76">
        <v>1240000</v>
      </c>
      <c r="I1737" s="75">
        <v>3000000</v>
      </c>
    </row>
    <row r="1738" spans="1:9" ht="18">
      <c r="A1738" s="335" t="s">
        <v>725</v>
      </c>
      <c r="B1738" s="273" t="s">
        <v>662</v>
      </c>
      <c r="C1738" s="211"/>
      <c r="D1738" s="152" t="s">
        <v>818</v>
      </c>
      <c r="E1738" s="395" t="s">
        <v>724</v>
      </c>
      <c r="F1738" s="76"/>
      <c r="G1738" s="75">
        <v>5000000</v>
      </c>
      <c r="H1738" s="76">
        <v>3450000</v>
      </c>
      <c r="I1738" s="75">
        <v>8000000</v>
      </c>
    </row>
    <row r="1739" spans="1:9" ht="18">
      <c r="A1739" s="325">
        <v>22020600</v>
      </c>
      <c r="B1739" s="273"/>
      <c r="C1739" s="211"/>
      <c r="D1739" s="152" t="s">
        <v>818</v>
      </c>
      <c r="E1739" s="391" t="s">
        <v>232</v>
      </c>
      <c r="F1739" s="76"/>
      <c r="G1739" s="75"/>
    </row>
    <row r="1740" spans="1:9" ht="18">
      <c r="A1740" s="335">
        <v>22020602</v>
      </c>
      <c r="B1740" s="273" t="s">
        <v>662</v>
      </c>
      <c r="C1740" s="155"/>
      <c r="D1740" s="152" t="s">
        <v>818</v>
      </c>
      <c r="E1740" s="393" t="s">
        <v>233</v>
      </c>
      <c r="F1740" s="76"/>
      <c r="G1740" s="75"/>
    </row>
    <row r="1741" spans="1:9" ht="18">
      <c r="A1741" s="335">
        <v>22020603</v>
      </c>
      <c r="B1741" s="273" t="s">
        <v>662</v>
      </c>
      <c r="C1741" s="155"/>
      <c r="D1741" s="152" t="s">
        <v>818</v>
      </c>
      <c r="E1741" s="393" t="s">
        <v>234</v>
      </c>
      <c r="F1741" s="76"/>
      <c r="G1741" s="75">
        <v>5000000</v>
      </c>
      <c r="H1741" s="76">
        <v>2600000</v>
      </c>
      <c r="I1741" s="75">
        <v>5000000</v>
      </c>
    </row>
    <row r="1742" spans="1:9" ht="18">
      <c r="A1742" s="325"/>
      <c r="B1742" s="210"/>
      <c r="C1742" s="211"/>
      <c r="D1742" s="210"/>
      <c r="E1742" s="208" t="s">
        <v>321</v>
      </c>
      <c r="F1742" s="174">
        <f>SUM(F1696:F1726)</f>
        <v>4342857</v>
      </c>
      <c r="G1742" s="174">
        <f t="shared" ref="G1742:I1742" si="164">SUM(G1696:G1726)</f>
        <v>6828649</v>
      </c>
      <c r="H1742" s="174">
        <f t="shared" si="164"/>
        <v>5690540.833333334</v>
      </c>
      <c r="I1742" s="174">
        <f t="shared" si="164"/>
        <v>8679018.9600000009</v>
      </c>
    </row>
    <row r="1743" spans="1:9" ht="18.75" thickBot="1">
      <c r="A1743" s="326"/>
      <c r="B1743" s="396"/>
      <c r="C1743" s="169"/>
      <c r="D1743" s="168"/>
      <c r="E1743" s="228" t="s">
        <v>204</v>
      </c>
      <c r="F1743" s="174">
        <f>SUM(F17411)</f>
        <v>0</v>
      </c>
      <c r="G1743" s="174">
        <f t="shared" ref="G1743:I1743" si="165">SUM(G17411)</f>
        <v>0</v>
      </c>
      <c r="H1743" s="174">
        <f t="shared" si="165"/>
        <v>0</v>
      </c>
      <c r="I1743" s="174">
        <f t="shared" si="165"/>
        <v>0</v>
      </c>
    </row>
    <row r="1744" spans="1:9" ht="19.5" thickBot="1">
      <c r="A1744" s="336"/>
      <c r="B1744" s="216"/>
      <c r="C1744" s="296"/>
      <c r="D1744" s="218"/>
      <c r="E1744" s="261" t="s">
        <v>300</v>
      </c>
      <c r="F1744" s="174">
        <f>F1742+F1743</f>
        <v>4342857</v>
      </c>
      <c r="G1744" s="174">
        <f t="shared" ref="G1744:I1744" si="166">G1742+G1743</f>
        <v>6828649</v>
      </c>
      <c r="H1744" s="174">
        <f t="shared" si="166"/>
        <v>5690540.833333334</v>
      </c>
      <c r="I1744" s="174">
        <f t="shared" si="166"/>
        <v>8679018.9600000009</v>
      </c>
    </row>
    <row r="1745" spans="1:9" ht="37.5">
      <c r="A1745" s="694" t="s">
        <v>819</v>
      </c>
      <c r="B1745" s="695"/>
      <c r="C1745" s="695"/>
      <c r="D1745" s="695"/>
      <c r="E1745" s="695"/>
      <c r="F1745" s="695"/>
      <c r="G1745" s="695"/>
      <c r="H1745" s="695"/>
      <c r="I1745" s="696"/>
    </row>
    <row r="1746" spans="1:9" ht="23.25">
      <c r="A1746" s="697" t="s">
        <v>492</v>
      </c>
      <c r="B1746" s="698"/>
      <c r="C1746" s="698"/>
      <c r="D1746" s="698"/>
      <c r="E1746" s="698"/>
      <c r="F1746" s="698"/>
      <c r="G1746" s="698"/>
      <c r="H1746" s="698"/>
      <c r="I1746" s="699"/>
    </row>
    <row r="1747" spans="1:9" ht="22.5">
      <c r="A1747" s="689" t="s">
        <v>1046</v>
      </c>
      <c r="B1747" s="690"/>
      <c r="C1747" s="690"/>
      <c r="D1747" s="690"/>
      <c r="E1747" s="690"/>
      <c r="F1747" s="690"/>
      <c r="G1747" s="690"/>
      <c r="H1747" s="690"/>
      <c r="I1747" s="700"/>
    </row>
    <row r="1748" spans="1:9" ht="18.75" customHeight="1" thickBot="1">
      <c r="A1748" s="728" t="s">
        <v>336</v>
      </c>
      <c r="B1748" s="728"/>
      <c r="C1748" s="728"/>
      <c r="D1748" s="728"/>
      <c r="E1748" s="728"/>
      <c r="F1748" s="728"/>
      <c r="G1748" s="728"/>
      <c r="H1748" s="728"/>
      <c r="I1748" s="728"/>
    </row>
    <row r="1749" spans="1:9" ht="18.75" thickBot="1">
      <c r="A1749" s="704" t="s">
        <v>417</v>
      </c>
      <c r="B1749" s="705"/>
      <c r="C1749" s="705"/>
      <c r="D1749" s="705"/>
      <c r="E1749" s="705"/>
      <c r="F1749" s="705"/>
      <c r="G1749" s="705"/>
      <c r="H1749" s="705"/>
      <c r="I1749" s="706"/>
    </row>
    <row r="1750" spans="1:9" s="171" customFormat="1" ht="36.75" thickBot="1">
      <c r="A1750" s="143" t="s">
        <v>711</v>
      </c>
      <c r="B1750" s="68" t="s">
        <v>464</v>
      </c>
      <c r="C1750" s="144" t="s">
        <v>460</v>
      </c>
      <c r="D1750" s="68" t="s">
        <v>463</v>
      </c>
      <c r="E1750" s="145" t="s">
        <v>1</v>
      </c>
      <c r="F1750" s="68" t="s">
        <v>1003</v>
      </c>
      <c r="G1750" s="146" t="s">
        <v>1002</v>
      </c>
      <c r="H1750" s="147" t="s">
        <v>1001</v>
      </c>
      <c r="I1750" s="148" t="s">
        <v>1048</v>
      </c>
    </row>
    <row r="1751" spans="1:9" ht="18">
      <c r="A1751" s="329">
        <v>55100200100</v>
      </c>
      <c r="B1751" s="273" t="s">
        <v>662</v>
      </c>
      <c r="C1751" s="165"/>
      <c r="D1751" s="152" t="s">
        <v>818</v>
      </c>
      <c r="E1751" s="242" t="s">
        <v>389</v>
      </c>
      <c r="F1751" s="76">
        <f>F1811</f>
        <v>74918402</v>
      </c>
      <c r="G1751" s="76">
        <f t="shared" ref="G1751:I1751" si="167">G1811</f>
        <v>325815230</v>
      </c>
      <c r="H1751" s="76">
        <f t="shared" si="167"/>
        <v>189149918.33333331</v>
      </c>
      <c r="I1751" s="76">
        <f t="shared" si="167"/>
        <v>258792124.69999999</v>
      </c>
    </row>
    <row r="1752" spans="1:9" ht="18.75" thickBot="1">
      <c r="A1752" s="325"/>
      <c r="B1752" s="210"/>
      <c r="C1752" s="211"/>
      <c r="D1752" s="210"/>
      <c r="E1752" s="243"/>
      <c r="F1752" s="76"/>
      <c r="G1752" s="75"/>
    </row>
    <row r="1753" spans="1:9" ht="18.75" thickBot="1">
      <c r="A1753" s="327"/>
      <c r="B1753" s="244"/>
      <c r="C1753" s="245"/>
      <c r="D1753" s="244"/>
      <c r="E1753" s="246" t="s">
        <v>300</v>
      </c>
      <c r="F1753" s="174">
        <f>SUM(F1751:F1752)</f>
        <v>74918402</v>
      </c>
      <c r="G1753" s="174">
        <f t="shared" ref="G1753:I1753" si="168">SUM(G1751:G1752)</f>
        <v>325815230</v>
      </c>
      <c r="H1753" s="174">
        <f t="shared" si="168"/>
        <v>189149918.33333331</v>
      </c>
      <c r="I1753" s="174">
        <f t="shared" si="168"/>
        <v>258792124.69999999</v>
      </c>
    </row>
    <row r="1754" spans="1:9" ht="18.75" thickBot="1">
      <c r="A1754" s="738" t="s">
        <v>514</v>
      </c>
      <c r="B1754" s="739"/>
      <c r="C1754" s="739"/>
      <c r="D1754" s="739"/>
      <c r="E1754" s="739"/>
      <c r="F1754" s="739"/>
      <c r="G1754" s="739"/>
      <c r="H1754" s="736"/>
      <c r="I1754" s="737"/>
    </row>
    <row r="1755" spans="1:9" ht="18">
      <c r="A1755" s="329"/>
      <c r="B1755" s="164"/>
      <c r="C1755" s="165"/>
      <c r="D1755" s="164"/>
      <c r="E1755" s="247" t="s">
        <v>164</v>
      </c>
      <c r="F1755" s="76">
        <f>F1810</f>
        <v>39500000</v>
      </c>
      <c r="G1755" s="76">
        <f t="shared" ref="G1755:I1755" si="169">G1810</f>
        <v>62000000</v>
      </c>
      <c r="H1755" s="76">
        <f t="shared" si="169"/>
        <v>47650000</v>
      </c>
      <c r="I1755" s="76">
        <f t="shared" si="169"/>
        <v>71000000</v>
      </c>
    </row>
    <row r="1756" spans="1:9" ht="18.75" thickBot="1">
      <c r="A1756" s="326"/>
      <c r="B1756" s="396"/>
      <c r="C1756" s="169"/>
      <c r="D1756" s="168"/>
      <c r="E1756" s="248" t="s">
        <v>204</v>
      </c>
      <c r="F1756" s="76">
        <f>F1809</f>
        <v>35418402</v>
      </c>
      <c r="G1756" s="76">
        <f t="shared" ref="G1756:I1756" si="170">G1809</f>
        <v>263815230</v>
      </c>
      <c r="H1756" s="76">
        <f t="shared" si="170"/>
        <v>141499918.33333331</v>
      </c>
      <c r="I1756" s="76">
        <f t="shared" si="170"/>
        <v>187792124.69999999</v>
      </c>
    </row>
    <row r="1757" spans="1:9" ht="18.75" thickBot="1">
      <c r="A1757" s="327"/>
      <c r="B1757" s="244"/>
      <c r="C1757" s="245"/>
      <c r="D1757" s="244"/>
      <c r="E1757" s="246" t="s">
        <v>300</v>
      </c>
      <c r="F1757" s="174">
        <f>F1755+F1756</f>
        <v>74918402</v>
      </c>
      <c r="G1757" s="174">
        <f t="shared" ref="G1757:I1757" si="171">G1755+G1756</f>
        <v>325815230</v>
      </c>
      <c r="H1757" s="174">
        <f t="shared" si="171"/>
        <v>189149918.33333331</v>
      </c>
      <c r="I1757" s="174">
        <f t="shared" si="171"/>
        <v>258792124.69999999</v>
      </c>
    </row>
    <row r="1758" spans="1:9" ht="37.5">
      <c r="A1758" s="694" t="s">
        <v>819</v>
      </c>
      <c r="B1758" s="695"/>
      <c r="C1758" s="695"/>
      <c r="D1758" s="695"/>
      <c r="E1758" s="695"/>
      <c r="F1758" s="695"/>
      <c r="G1758" s="695"/>
      <c r="H1758" s="695"/>
      <c r="I1758" s="696"/>
    </row>
    <row r="1759" spans="1:9" ht="23.25">
      <c r="A1759" s="697" t="s">
        <v>492</v>
      </c>
      <c r="B1759" s="698"/>
      <c r="C1759" s="698"/>
      <c r="D1759" s="698"/>
      <c r="E1759" s="698"/>
      <c r="F1759" s="698"/>
      <c r="G1759" s="698"/>
      <c r="H1759" s="698"/>
      <c r="I1759" s="699"/>
    </row>
    <row r="1760" spans="1:9" ht="22.5">
      <c r="A1760" s="689" t="s">
        <v>1046</v>
      </c>
      <c r="B1760" s="690"/>
      <c r="C1760" s="690"/>
      <c r="D1760" s="690"/>
      <c r="E1760" s="690"/>
      <c r="F1760" s="690"/>
      <c r="G1760" s="690"/>
      <c r="H1760" s="690"/>
      <c r="I1760" s="700"/>
    </row>
    <row r="1761" spans="1:9" ht="18.75" customHeight="1" thickBot="1">
      <c r="A1761" s="728" t="s">
        <v>281</v>
      </c>
      <c r="B1761" s="728"/>
      <c r="C1761" s="728"/>
      <c r="D1761" s="728"/>
      <c r="E1761" s="728"/>
      <c r="F1761" s="728"/>
      <c r="G1761" s="728"/>
      <c r="H1761" s="728"/>
      <c r="I1761" s="728"/>
    </row>
    <row r="1762" spans="1:9" ht="18.75" thickBot="1">
      <c r="A1762" s="715" t="s">
        <v>418</v>
      </c>
      <c r="B1762" s="716"/>
      <c r="C1762" s="716"/>
      <c r="D1762" s="716"/>
      <c r="E1762" s="716"/>
      <c r="F1762" s="716"/>
      <c r="G1762" s="716"/>
      <c r="H1762" s="716"/>
      <c r="I1762" s="717"/>
    </row>
    <row r="1763" spans="1:9" s="171" customFormat="1" ht="36.75" thickBot="1">
      <c r="A1763" s="143" t="s">
        <v>471</v>
      </c>
      <c r="B1763" s="68" t="s">
        <v>464</v>
      </c>
      <c r="C1763" s="144" t="s">
        <v>460</v>
      </c>
      <c r="D1763" s="68" t="s">
        <v>463</v>
      </c>
      <c r="E1763" s="145" t="s">
        <v>1</v>
      </c>
      <c r="F1763" s="68" t="s">
        <v>1003</v>
      </c>
      <c r="G1763" s="146" t="s">
        <v>1002</v>
      </c>
      <c r="H1763" s="147" t="s">
        <v>1001</v>
      </c>
      <c r="I1763" s="148" t="s">
        <v>1048</v>
      </c>
    </row>
    <row r="1764" spans="1:9" ht="18">
      <c r="A1764" s="330">
        <v>20000000</v>
      </c>
      <c r="B1764" s="222"/>
      <c r="C1764" s="223"/>
      <c r="D1764" s="152" t="s">
        <v>818</v>
      </c>
      <c r="E1764" s="95" t="s">
        <v>163</v>
      </c>
      <c r="F1764" s="224"/>
      <c r="G1764" s="225"/>
    </row>
    <row r="1765" spans="1:9" ht="18">
      <c r="A1765" s="331">
        <v>21000000</v>
      </c>
      <c r="B1765" s="188"/>
      <c r="C1765" s="189"/>
      <c r="D1765" s="152" t="s">
        <v>818</v>
      </c>
      <c r="E1765" s="72" t="s">
        <v>164</v>
      </c>
      <c r="F1765" s="190"/>
      <c r="G1765" s="191"/>
    </row>
    <row r="1766" spans="1:9" ht="18">
      <c r="A1766" s="331">
        <v>21010000</v>
      </c>
      <c r="B1766" s="188"/>
      <c r="C1766" s="189"/>
      <c r="D1766" s="152" t="s">
        <v>818</v>
      </c>
      <c r="E1766" s="72" t="s">
        <v>165</v>
      </c>
      <c r="F1766" s="190"/>
      <c r="G1766" s="191"/>
    </row>
    <row r="1767" spans="1:9" ht="18">
      <c r="A1767" s="332">
        <v>21010103</v>
      </c>
      <c r="B1767" s="273" t="s">
        <v>662</v>
      </c>
      <c r="C1767" s="198"/>
      <c r="D1767" s="152" t="s">
        <v>818</v>
      </c>
      <c r="E1767" s="80" t="s">
        <v>168</v>
      </c>
      <c r="F1767" s="195"/>
      <c r="G1767" s="196"/>
      <c r="I1767" s="195"/>
    </row>
    <row r="1768" spans="1:9" ht="18">
      <c r="A1768" s="332">
        <v>21010104</v>
      </c>
      <c r="B1768" s="273" t="s">
        <v>662</v>
      </c>
      <c r="C1768" s="198"/>
      <c r="D1768" s="152" t="s">
        <v>818</v>
      </c>
      <c r="E1768" s="80" t="s">
        <v>169</v>
      </c>
      <c r="F1768" s="76">
        <v>540257</v>
      </c>
      <c r="G1768" s="75">
        <v>611989</v>
      </c>
      <c r="H1768" s="76">
        <v>509990.83333333331</v>
      </c>
      <c r="I1768" s="75">
        <v>1630348.67</v>
      </c>
    </row>
    <row r="1769" spans="1:9" ht="18">
      <c r="A1769" s="332">
        <v>21010105</v>
      </c>
      <c r="B1769" s="273" t="s">
        <v>662</v>
      </c>
      <c r="C1769" s="198"/>
      <c r="D1769" s="152" t="s">
        <v>818</v>
      </c>
      <c r="E1769" s="80" t="s">
        <v>170</v>
      </c>
      <c r="F1769" s="76">
        <v>24788739</v>
      </c>
      <c r="G1769" s="75">
        <v>37910425</v>
      </c>
      <c r="H1769" s="76">
        <v>31592020.833333332</v>
      </c>
      <c r="I1769" s="75">
        <v>40047737.75</v>
      </c>
    </row>
    <row r="1770" spans="1:9" ht="18">
      <c r="A1770" s="197">
        <v>21010106</v>
      </c>
      <c r="B1770" s="273" t="s">
        <v>662</v>
      </c>
      <c r="C1770" s="198"/>
      <c r="D1770" s="152" t="s">
        <v>818</v>
      </c>
      <c r="E1770" s="80" t="s">
        <v>171</v>
      </c>
      <c r="F1770" s="76"/>
      <c r="G1770" s="75"/>
      <c r="H1770" s="76">
        <v>0</v>
      </c>
      <c r="I1770" s="75">
        <v>0</v>
      </c>
    </row>
    <row r="1771" spans="1:9" ht="18">
      <c r="A1771" s="226"/>
      <c r="B1771" s="273" t="s">
        <v>662</v>
      </c>
      <c r="C1771" s="198"/>
      <c r="D1771" s="152" t="s">
        <v>818</v>
      </c>
      <c r="E1771" s="115" t="s">
        <v>693</v>
      </c>
      <c r="F1771" s="76">
        <v>5009186</v>
      </c>
      <c r="G1771" s="75">
        <v>67098362</v>
      </c>
      <c r="H1771" s="76">
        <v>55915301.666666664</v>
      </c>
      <c r="I1771" s="75">
        <v>69111312.859999999</v>
      </c>
    </row>
    <row r="1772" spans="1:9" ht="36">
      <c r="A1772" s="331">
        <v>21020300</v>
      </c>
      <c r="B1772" s="188"/>
      <c r="C1772" s="189"/>
      <c r="D1772" s="152" t="s">
        <v>818</v>
      </c>
      <c r="E1772" s="72" t="s">
        <v>193</v>
      </c>
      <c r="F1772" s="76"/>
      <c r="G1772" s="75"/>
      <c r="H1772" s="76">
        <v>0</v>
      </c>
      <c r="I1772" s="75">
        <v>0</v>
      </c>
    </row>
    <row r="1773" spans="1:9" ht="18">
      <c r="A1773" s="332">
        <v>21020301</v>
      </c>
      <c r="B1773" s="273" t="s">
        <v>662</v>
      </c>
      <c r="C1773" s="198"/>
      <c r="D1773" s="152" t="s">
        <v>818</v>
      </c>
      <c r="E1773" s="115" t="s">
        <v>178</v>
      </c>
      <c r="F1773" s="76">
        <v>180086</v>
      </c>
      <c r="G1773" s="75"/>
      <c r="H1773" s="76">
        <v>0</v>
      </c>
      <c r="I1773" s="75">
        <v>0</v>
      </c>
    </row>
    <row r="1774" spans="1:9" ht="18">
      <c r="A1774" s="332">
        <v>21020302</v>
      </c>
      <c r="B1774" s="273" t="s">
        <v>662</v>
      </c>
      <c r="C1774" s="198"/>
      <c r="D1774" s="152" t="s">
        <v>818</v>
      </c>
      <c r="E1774" s="115" t="s">
        <v>179</v>
      </c>
      <c r="F1774" s="76">
        <v>105906</v>
      </c>
      <c r="G1774" s="75"/>
      <c r="H1774" s="76">
        <v>0</v>
      </c>
      <c r="I1774" s="75">
        <v>0</v>
      </c>
    </row>
    <row r="1775" spans="1:9" ht="18">
      <c r="A1775" s="332">
        <v>21020303</v>
      </c>
      <c r="B1775" s="273" t="s">
        <v>662</v>
      </c>
      <c r="C1775" s="198"/>
      <c r="D1775" s="152" t="s">
        <v>818</v>
      </c>
      <c r="E1775" s="115" t="s">
        <v>180</v>
      </c>
      <c r="F1775" s="76">
        <v>66096</v>
      </c>
      <c r="G1775" s="75"/>
      <c r="H1775" s="76">
        <v>0</v>
      </c>
      <c r="I1775" s="75">
        <v>0</v>
      </c>
    </row>
    <row r="1776" spans="1:9" ht="18">
      <c r="A1776" s="332">
        <v>21020304</v>
      </c>
      <c r="B1776" s="273" t="s">
        <v>662</v>
      </c>
      <c r="C1776" s="198"/>
      <c r="D1776" s="152" t="s">
        <v>818</v>
      </c>
      <c r="E1776" s="115" t="s">
        <v>181</v>
      </c>
      <c r="F1776" s="76">
        <v>25726</v>
      </c>
      <c r="G1776" s="75"/>
      <c r="H1776" s="76">
        <v>0</v>
      </c>
      <c r="I1776" s="75">
        <v>0</v>
      </c>
    </row>
    <row r="1777" spans="1:9" ht="18">
      <c r="A1777" s="332">
        <v>21020312</v>
      </c>
      <c r="B1777" s="273" t="s">
        <v>662</v>
      </c>
      <c r="C1777" s="198"/>
      <c r="D1777" s="152" t="s">
        <v>818</v>
      </c>
      <c r="E1777" s="115" t="s">
        <v>184</v>
      </c>
      <c r="F1777" s="76"/>
      <c r="G1777" s="75"/>
      <c r="H1777" s="76">
        <v>0</v>
      </c>
      <c r="I1777" s="75">
        <v>0</v>
      </c>
    </row>
    <row r="1778" spans="1:9" ht="18">
      <c r="A1778" s="332">
        <v>21020315</v>
      </c>
      <c r="B1778" s="273" t="s">
        <v>662</v>
      </c>
      <c r="C1778" s="198"/>
      <c r="D1778" s="152" t="s">
        <v>818</v>
      </c>
      <c r="E1778" s="115" t="s">
        <v>187</v>
      </c>
      <c r="F1778" s="76">
        <v>44085</v>
      </c>
      <c r="G1778" s="75"/>
      <c r="H1778" s="76">
        <v>0</v>
      </c>
      <c r="I1778" s="75">
        <v>0</v>
      </c>
    </row>
    <row r="1779" spans="1:9" ht="18">
      <c r="A1779" s="197">
        <v>21020314</v>
      </c>
      <c r="B1779" s="273" t="s">
        <v>662</v>
      </c>
      <c r="C1779" s="198"/>
      <c r="D1779" s="152" t="s">
        <v>818</v>
      </c>
      <c r="E1779" s="115" t="s">
        <v>532</v>
      </c>
      <c r="F1779" s="76"/>
      <c r="G1779" s="75"/>
      <c r="H1779" s="76">
        <v>0</v>
      </c>
      <c r="I1779" s="75">
        <v>0</v>
      </c>
    </row>
    <row r="1780" spans="1:9" ht="18">
      <c r="A1780" s="197">
        <v>21020305</v>
      </c>
      <c r="B1780" s="273" t="s">
        <v>662</v>
      </c>
      <c r="C1780" s="198"/>
      <c r="D1780" s="152" t="s">
        <v>818</v>
      </c>
      <c r="E1780" s="115" t="s">
        <v>533</v>
      </c>
      <c r="F1780" s="76"/>
      <c r="G1780" s="75"/>
      <c r="H1780" s="76">
        <v>0</v>
      </c>
      <c r="I1780" s="75">
        <v>0</v>
      </c>
    </row>
    <row r="1781" spans="1:9" ht="18">
      <c r="A1781" s="197">
        <v>21020306</v>
      </c>
      <c r="B1781" s="273" t="s">
        <v>662</v>
      </c>
      <c r="C1781" s="198"/>
      <c r="D1781" s="152" t="s">
        <v>818</v>
      </c>
      <c r="E1781" s="115" t="s">
        <v>534</v>
      </c>
      <c r="F1781" s="76"/>
      <c r="G1781" s="75"/>
      <c r="H1781" s="76">
        <v>0</v>
      </c>
      <c r="I1781" s="75">
        <v>0</v>
      </c>
    </row>
    <row r="1782" spans="1:9" ht="18">
      <c r="A1782" s="331">
        <v>21020400</v>
      </c>
      <c r="B1782" s="188"/>
      <c r="C1782" s="189"/>
      <c r="D1782" s="152" t="s">
        <v>818</v>
      </c>
      <c r="E1782" s="72" t="s">
        <v>194</v>
      </c>
      <c r="F1782" s="76"/>
      <c r="G1782" s="75"/>
      <c r="H1782" s="76">
        <v>0</v>
      </c>
      <c r="I1782" s="75">
        <v>0</v>
      </c>
    </row>
    <row r="1783" spans="1:9" ht="18">
      <c r="A1783" s="332">
        <v>21020401</v>
      </c>
      <c r="B1783" s="273" t="s">
        <v>662</v>
      </c>
      <c r="C1783" s="198"/>
      <c r="D1783" s="152" t="s">
        <v>818</v>
      </c>
      <c r="E1783" s="115" t="s">
        <v>178</v>
      </c>
      <c r="F1783" s="76">
        <v>1546345</v>
      </c>
      <c r="G1783" s="75">
        <v>214188</v>
      </c>
      <c r="H1783" s="76">
        <v>178490</v>
      </c>
      <c r="I1783" s="75">
        <v>220613.64</v>
      </c>
    </row>
    <row r="1784" spans="1:9" ht="18">
      <c r="A1784" s="332">
        <v>21020402</v>
      </c>
      <c r="B1784" s="273" t="s">
        <v>662</v>
      </c>
      <c r="C1784" s="198"/>
      <c r="D1784" s="152" t="s">
        <v>818</v>
      </c>
      <c r="E1784" s="115" t="s">
        <v>179</v>
      </c>
      <c r="F1784" s="76">
        <v>472221</v>
      </c>
      <c r="G1784" s="75">
        <v>122388</v>
      </c>
      <c r="H1784" s="76">
        <v>101990</v>
      </c>
      <c r="I1784" s="75">
        <v>126059.64</v>
      </c>
    </row>
    <row r="1785" spans="1:9" ht="18">
      <c r="A1785" s="332">
        <v>21020403</v>
      </c>
      <c r="B1785" s="273" t="s">
        <v>662</v>
      </c>
      <c r="C1785" s="198"/>
      <c r="D1785" s="152" t="s">
        <v>818</v>
      </c>
      <c r="E1785" s="115" t="s">
        <v>180</v>
      </c>
      <c r="F1785" s="76">
        <v>1179988</v>
      </c>
      <c r="G1785" s="75">
        <v>8640</v>
      </c>
      <c r="H1785" s="76">
        <v>7200</v>
      </c>
      <c r="I1785" s="75">
        <v>8899.2000000000007</v>
      </c>
    </row>
    <row r="1786" spans="1:9" ht="18">
      <c r="A1786" s="332">
        <v>21020404</v>
      </c>
      <c r="B1786" s="273" t="s">
        <v>662</v>
      </c>
      <c r="C1786" s="198"/>
      <c r="D1786" s="152" t="s">
        <v>818</v>
      </c>
      <c r="E1786" s="115" t="s">
        <v>181</v>
      </c>
      <c r="F1786" s="76">
        <v>1459767</v>
      </c>
      <c r="G1786" s="75">
        <v>30588</v>
      </c>
      <c r="H1786" s="76">
        <v>25490</v>
      </c>
      <c r="I1786" s="75">
        <v>31505.64</v>
      </c>
    </row>
    <row r="1787" spans="1:9" ht="18">
      <c r="A1787" s="332">
        <v>21020412</v>
      </c>
      <c r="B1787" s="273" t="s">
        <v>662</v>
      </c>
      <c r="C1787" s="198"/>
      <c r="D1787" s="152" t="s">
        <v>818</v>
      </c>
      <c r="E1787" s="115" t="s">
        <v>184</v>
      </c>
      <c r="F1787" s="76"/>
      <c r="G1787" s="75"/>
      <c r="H1787" s="76">
        <v>0</v>
      </c>
      <c r="I1787" s="75">
        <v>0</v>
      </c>
    </row>
    <row r="1788" spans="1:9" ht="18">
      <c r="A1788" s="332">
        <v>21020415</v>
      </c>
      <c r="B1788" s="273" t="s">
        <v>662</v>
      </c>
      <c r="C1788" s="198"/>
      <c r="D1788" s="152" t="s">
        <v>818</v>
      </c>
      <c r="E1788" s="115" t="s">
        <v>187</v>
      </c>
      <c r="F1788" s="76"/>
      <c r="G1788" s="75"/>
      <c r="I1788" s="75">
        <v>56225.64</v>
      </c>
    </row>
    <row r="1789" spans="1:9" ht="18">
      <c r="A1789" s="331">
        <v>21020500</v>
      </c>
      <c r="B1789" s="188"/>
      <c r="C1789" s="189"/>
      <c r="D1789" s="152" t="s">
        <v>818</v>
      </c>
      <c r="E1789" s="72" t="s">
        <v>195</v>
      </c>
      <c r="F1789" s="76"/>
      <c r="G1789" s="75"/>
      <c r="H1789" s="76">
        <v>0</v>
      </c>
      <c r="I1789" s="75">
        <v>0</v>
      </c>
    </row>
    <row r="1790" spans="1:9" ht="18">
      <c r="A1790" s="332">
        <v>21020501</v>
      </c>
      <c r="B1790" s="273" t="s">
        <v>662</v>
      </c>
      <c r="C1790" s="198"/>
      <c r="D1790" s="152" t="s">
        <v>818</v>
      </c>
      <c r="E1790" s="115" t="s">
        <v>178</v>
      </c>
      <c r="F1790" s="76"/>
      <c r="G1790" s="75">
        <v>13232573</v>
      </c>
      <c r="H1790" s="76">
        <v>11027144.166666666</v>
      </c>
      <c r="I1790" s="75">
        <v>13629550.189999999</v>
      </c>
    </row>
    <row r="1791" spans="1:9" ht="18">
      <c r="A1791" s="333">
        <v>21020502</v>
      </c>
      <c r="B1791" s="273" t="s">
        <v>662</v>
      </c>
      <c r="C1791" s="204"/>
      <c r="D1791" s="152" t="s">
        <v>818</v>
      </c>
      <c r="E1791" s="115" t="s">
        <v>179</v>
      </c>
      <c r="F1791" s="76"/>
      <c r="G1791" s="75">
        <v>7182334</v>
      </c>
      <c r="H1791" s="76">
        <v>5985278.333333333</v>
      </c>
      <c r="I1791" s="75">
        <v>7397804.0199999996</v>
      </c>
    </row>
    <row r="1792" spans="1:9" ht="18">
      <c r="A1792" s="333">
        <v>21020503</v>
      </c>
      <c r="B1792" s="273" t="s">
        <v>662</v>
      </c>
      <c r="C1792" s="204"/>
      <c r="D1792" s="152" t="s">
        <v>818</v>
      </c>
      <c r="E1792" s="115" t="s">
        <v>180</v>
      </c>
      <c r="F1792" s="76"/>
      <c r="G1792" s="75">
        <v>1542600</v>
      </c>
      <c r="H1792" s="76">
        <v>1285500</v>
      </c>
      <c r="I1792" s="75">
        <v>1588878</v>
      </c>
    </row>
    <row r="1793" spans="1:9" ht="18">
      <c r="A1793" s="333">
        <v>21020504</v>
      </c>
      <c r="B1793" s="273" t="s">
        <v>662</v>
      </c>
      <c r="C1793" s="204"/>
      <c r="D1793" s="152" t="s">
        <v>818</v>
      </c>
      <c r="E1793" s="115" t="s">
        <v>181</v>
      </c>
      <c r="F1793" s="76"/>
      <c r="G1793" s="75">
        <v>2364239</v>
      </c>
      <c r="H1793" s="76">
        <v>1970199.1666666667</v>
      </c>
      <c r="I1793" s="75">
        <v>2435166.17</v>
      </c>
    </row>
    <row r="1794" spans="1:9" ht="18">
      <c r="A1794" s="333">
        <v>21020512</v>
      </c>
      <c r="B1794" s="273" t="s">
        <v>662</v>
      </c>
      <c r="C1794" s="204"/>
      <c r="D1794" s="152" t="s">
        <v>818</v>
      </c>
      <c r="E1794" s="115" t="s">
        <v>184</v>
      </c>
      <c r="F1794" s="76"/>
      <c r="G1794" s="75"/>
      <c r="H1794" s="76">
        <v>0</v>
      </c>
      <c r="I1794" s="75">
        <v>0</v>
      </c>
    </row>
    <row r="1795" spans="1:9" ht="18">
      <c r="A1795" s="333">
        <v>21020515</v>
      </c>
      <c r="B1795" s="273" t="s">
        <v>662</v>
      </c>
      <c r="C1795" s="204"/>
      <c r="D1795" s="152" t="s">
        <v>818</v>
      </c>
      <c r="E1795" s="115" t="s">
        <v>187</v>
      </c>
      <c r="F1795" s="76"/>
      <c r="G1795" s="75">
        <v>20881576</v>
      </c>
      <c r="H1795" s="76">
        <v>17401313.333333332</v>
      </c>
      <c r="I1795" s="75">
        <v>21508023.280000001</v>
      </c>
    </row>
    <row r="1796" spans="1:9" ht="18">
      <c r="A1796" s="334">
        <v>21020600</v>
      </c>
      <c r="B1796" s="201"/>
      <c r="C1796" s="202"/>
      <c r="D1796" s="152" t="s">
        <v>818</v>
      </c>
      <c r="E1796" s="72" t="s">
        <v>196</v>
      </c>
      <c r="F1796" s="76"/>
      <c r="G1796" s="75"/>
    </row>
    <row r="1797" spans="1:9" s="171" customFormat="1" ht="22.5" customHeight="1">
      <c r="A1797" s="333">
        <v>21020601</v>
      </c>
      <c r="B1797" s="295" t="s">
        <v>662</v>
      </c>
      <c r="C1797" s="204"/>
      <c r="D1797" s="152" t="s">
        <v>818</v>
      </c>
      <c r="E1797" s="80" t="s">
        <v>726</v>
      </c>
      <c r="F1797" s="195"/>
      <c r="G1797" s="195">
        <v>112615328</v>
      </c>
      <c r="H1797" s="195">
        <v>15500000</v>
      </c>
      <c r="I1797" s="195">
        <v>30000000</v>
      </c>
    </row>
    <row r="1798" spans="1:9" ht="18">
      <c r="A1798" s="325">
        <v>22020000</v>
      </c>
      <c r="B1798" s="210"/>
      <c r="C1798" s="211"/>
      <c r="D1798" s="152" t="s">
        <v>818</v>
      </c>
      <c r="E1798" s="127" t="s">
        <v>204</v>
      </c>
      <c r="F1798" s="76"/>
      <c r="G1798" s="75"/>
    </row>
    <row r="1799" spans="1:9" ht="18">
      <c r="A1799" s="325">
        <v>22020100</v>
      </c>
      <c r="B1799" s="210"/>
      <c r="C1799" s="211"/>
      <c r="D1799" s="152" t="s">
        <v>818</v>
      </c>
      <c r="E1799" s="127" t="s">
        <v>205</v>
      </c>
      <c r="F1799" s="76"/>
      <c r="G1799" s="75"/>
    </row>
    <row r="1800" spans="1:9" ht="18.75">
      <c r="A1800" s="257">
        <v>22020101</v>
      </c>
      <c r="B1800" s="273" t="s">
        <v>662</v>
      </c>
      <c r="C1800" s="321"/>
      <c r="D1800" s="152" t="s">
        <v>818</v>
      </c>
      <c r="E1800" s="314" t="s">
        <v>206</v>
      </c>
      <c r="F1800" s="76"/>
      <c r="G1800" s="75"/>
    </row>
    <row r="1801" spans="1:9" ht="18.75">
      <c r="A1801" s="257">
        <v>22020102</v>
      </c>
      <c r="B1801" s="273" t="s">
        <v>662</v>
      </c>
      <c r="C1801" s="321"/>
      <c r="D1801" s="152" t="s">
        <v>818</v>
      </c>
      <c r="E1801" s="314" t="s">
        <v>207</v>
      </c>
      <c r="F1801" s="76"/>
      <c r="G1801" s="75">
        <v>2000000</v>
      </c>
      <c r="H1801" s="76">
        <v>850000</v>
      </c>
      <c r="I1801" s="75">
        <v>1000000</v>
      </c>
    </row>
    <row r="1802" spans="1:9" ht="18.75">
      <c r="A1802" s="257">
        <v>22020103</v>
      </c>
      <c r="B1802" s="273" t="s">
        <v>662</v>
      </c>
      <c r="C1802" s="321"/>
      <c r="D1802" s="152" t="s">
        <v>818</v>
      </c>
      <c r="E1802" s="314" t="s">
        <v>208</v>
      </c>
      <c r="F1802" s="76"/>
      <c r="G1802" s="75"/>
    </row>
    <row r="1803" spans="1:9" ht="18.75">
      <c r="A1803" s="257">
        <v>22020104</v>
      </c>
      <c r="B1803" s="273" t="s">
        <v>662</v>
      </c>
      <c r="C1803" s="321"/>
      <c r="D1803" s="152" t="s">
        <v>818</v>
      </c>
      <c r="E1803" s="314" t="s">
        <v>209</v>
      </c>
      <c r="F1803" s="76"/>
      <c r="G1803" s="75"/>
    </row>
    <row r="1804" spans="1:9" s="134" customFormat="1" ht="36">
      <c r="A1804" s="325" t="s">
        <v>552</v>
      </c>
      <c r="B1804" s="210"/>
      <c r="C1804" s="211"/>
      <c r="D1804" s="152" t="s">
        <v>818</v>
      </c>
      <c r="E1804" s="127" t="s">
        <v>551</v>
      </c>
    </row>
    <row r="1805" spans="1:9" ht="18">
      <c r="A1805" s="335" t="s">
        <v>543</v>
      </c>
      <c r="B1805" s="273" t="s">
        <v>662</v>
      </c>
      <c r="C1805" s="155"/>
      <c r="D1805" s="152" t="s">
        <v>818</v>
      </c>
      <c r="E1805" s="235" t="s">
        <v>262</v>
      </c>
      <c r="F1805" s="76"/>
      <c r="G1805" s="75"/>
      <c r="I1805" s="75">
        <v>5000000</v>
      </c>
    </row>
    <row r="1806" spans="1:9" ht="36">
      <c r="A1806" s="325">
        <v>22040000</v>
      </c>
      <c r="B1806" s="210"/>
      <c r="C1806" s="211"/>
      <c r="D1806" s="152" t="s">
        <v>818</v>
      </c>
      <c r="E1806" s="127" t="s">
        <v>314</v>
      </c>
      <c r="F1806" s="76"/>
      <c r="G1806" s="75"/>
    </row>
    <row r="1807" spans="1:9" ht="18">
      <c r="A1807" s="325">
        <v>22040100</v>
      </c>
      <c r="B1807" s="210"/>
      <c r="C1807" s="211"/>
      <c r="D1807" s="152" t="s">
        <v>818</v>
      </c>
      <c r="E1807" s="127" t="s">
        <v>312</v>
      </c>
      <c r="F1807" s="76"/>
      <c r="G1807" s="75"/>
    </row>
    <row r="1808" spans="1:9" s="171" customFormat="1" ht="36">
      <c r="A1808" s="335">
        <v>22040109</v>
      </c>
      <c r="B1808" s="295" t="s">
        <v>662</v>
      </c>
      <c r="C1808" s="155"/>
      <c r="D1808" s="152" t="s">
        <v>818</v>
      </c>
      <c r="E1808" s="115" t="s">
        <v>727</v>
      </c>
      <c r="F1808" s="76">
        <v>39500000</v>
      </c>
      <c r="G1808" s="75">
        <v>60000000</v>
      </c>
      <c r="H1808" s="76">
        <v>46800000</v>
      </c>
      <c r="I1808" s="75">
        <v>65000000</v>
      </c>
    </row>
    <row r="1809" spans="1:9" ht="18">
      <c r="A1809" s="325"/>
      <c r="B1809" s="210"/>
      <c r="C1809" s="211"/>
      <c r="D1809" s="210"/>
      <c r="E1809" s="208" t="s">
        <v>164</v>
      </c>
      <c r="F1809" s="174">
        <f>SUM(F1767:F1797)</f>
        <v>35418402</v>
      </c>
      <c r="G1809" s="174">
        <f t="shared" ref="G1809:I1809" si="172">SUM(G1767:G1797)</f>
        <v>263815230</v>
      </c>
      <c r="H1809" s="174">
        <f t="shared" si="172"/>
        <v>141499918.33333331</v>
      </c>
      <c r="I1809" s="174">
        <f t="shared" si="172"/>
        <v>187792124.69999999</v>
      </c>
    </row>
    <row r="1810" spans="1:9" ht="19.5" thickBot="1">
      <c r="A1810" s="397"/>
      <c r="B1810" s="398"/>
      <c r="C1810" s="399"/>
      <c r="D1810" s="400"/>
      <c r="E1810" s="401" t="s">
        <v>204</v>
      </c>
      <c r="F1810" s="174">
        <f>SUM(F1800:F1808)</f>
        <v>39500000</v>
      </c>
      <c r="G1810" s="174">
        <f t="shared" ref="G1810:I1810" si="173">SUM(G1800:G1808)</f>
        <v>62000000</v>
      </c>
      <c r="H1810" s="174">
        <f t="shared" si="173"/>
        <v>47650000</v>
      </c>
      <c r="I1810" s="174">
        <f t="shared" si="173"/>
        <v>71000000</v>
      </c>
    </row>
    <row r="1811" spans="1:9" ht="18.75" thickBot="1">
      <c r="A1811" s="339"/>
      <c r="B1811" s="340"/>
      <c r="C1811" s="341"/>
      <c r="D1811" s="340"/>
      <c r="E1811" s="342" t="s">
        <v>300</v>
      </c>
      <c r="F1811" s="174">
        <f>F1809+F1810</f>
        <v>74918402</v>
      </c>
      <c r="G1811" s="174">
        <f t="shared" ref="G1811:I1811" si="174">G1809+G1810</f>
        <v>325815230</v>
      </c>
      <c r="H1811" s="174">
        <f t="shared" si="174"/>
        <v>189149918.33333331</v>
      </c>
      <c r="I1811" s="174">
        <f t="shared" si="174"/>
        <v>258792124.69999999</v>
      </c>
    </row>
    <row r="1812" spans="1:9" ht="37.5">
      <c r="A1812" s="694" t="s">
        <v>819</v>
      </c>
      <c r="B1812" s="695"/>
      <c r="C1812" s="695"/>
      <c r="D1812" s="695"/>
      <c r="E1812" s="695"/>
      <c r="F1812" s="695"/>
      <c r="G1812" s="695"/>
      <c r="H1812" s="695"/>
      <c r="I1812" s="696"/>
    </row>
    <row r="1813" spans="1:9" ht="23.25">
      <c r="A1813" s="697" t="s">
        <v>492</v>
      </c>
      <c r="B1813" s="698"/>
      <c r="C1813" s="698"/>
      <c r="D1813" s="698"/>
      <c r="E1813" s="698"/>
      <c r="F1813" s="698"/>
      <c r="G1813" s="698"/>
      <c r="H1813" s="698"/>
      <c r="I1813" s="699"/>
    </row>
    <row r="1814" spans="1:9" ht="22.5">
      <c r="A1814" s="689" t="s">
        <v>1046</v>
      </c>
      <c r="B1814" s="690"/>
      <c r="C1814" s="690"/>
      <c r="D1814" s="690"/>
      <c r="E1814" s="690"/>
      <c r="F1814" s="690"/>
      <c r="G1814" s="690"/>
      <c r="H1814" s="690"/>
      <c r="I1814" s="700"/>
    </row>
    <row r="1815" spans="1:9" ht="18.75" customHeight="1" thickBot="1">
      <c r="A1815" s="728" t="s">
        <v>336</v>
      </c>
      <c r="B1815" s="728"/>
      <c r="C1815" s="728"/>
      <c r="D1815" s="728"/>
      <c r="E1815" s="728"/>
      <c r="F1815" s="728"/>
      <c r="G1815" s="728"/>
      <c r="H1815" s="728"/>
      <c r="I1815" s="728"/>
    </row>
    <row r="1816" spans="1:9" ht="18.75" thickBot="1">
      <c r="A1816" s="704" t="s">
        <v>419</v>
      </c>
      <c r="B1816" s="705"/>
      <c r="C1816" s="705"/>
      <c r="D1816" s="705"/>
      <c r="E1816" s="705"/>
      <c r="F1816" s="705"/>
      <c r="G1816" s="705"/>
      <c r="H1816" s="705"/>
      <c r="I1816" s="706"/>
    </row>
    <row r="1817" spans="1:9" s="171" customFormat="1" ht="36.75" thickBot="1">
      <c r="A1817" s="143" t="s">
        <v>711</v>
      </c>
      <c r="B1817" s="68" t="s">
        <v>464</v>
      </c>
      <c r="C1817" s="144" t="s">
        <v>460</v>
      </c>
      <c r="D1817" s="68" t="s">
        <v>463</v>
      </c>
      <c r="E1817" s="145" t="s">
        <v>1</v>
      </c>
      <c r="F1817" s="68" t="s">
        <v>1003</v>
      </c>
      <c r="G1817" s="146" t="s">
        <v>1002</v>
      </c>
      <c r="H1817" s="147" t="s">
        <v>1001</v>
      </c>
      <c r="I1817" s="148" t="s">
        <v>1048</v>
      </c>
    </row>
    <row r="1818" spans="1:9" ht="18">
      <c r="A1818" s="324">
        <v>22000300101</v>
      </c>
      <c r="B1818" s="295" t="s">
        <v>662</v>
      </c>
      <c r="C1818" s="322"/>
      <c r="D1818" s="152" t="s">
        <v>818</v>
      </c>
      <c r="E1818" s="153" t="s">
        <v>372</v>
      </c>
      <c r="F1818" s="76">
        <f>F1887</f>
        <v>862417</v>
      </c>
      <c r="G1818" s="76">
        <f t="shared" ref="G1818:I1818" si="175">G1887</f>
        <v>11711543</v>
      </c>
      <c r="H1818" s="76">
        <f t="shared" si="175"/>
        <v>8576285.833333334</v>
      </c>
      <c r="I1818" s="76">
        <f t="shared" si="175"/>
        <v>15683217.699999999</v>
      </c>
    </row>
    <row r="1819" spans="1:9" ht="18">
      <c r="A1819" s="325">
        <v>22000300102</v>
      </c>
      <c r="B1819" s="295" t="s">
        <v>662</v>
      </c>
      <c r="C1819" s="211"/>
      <c r="D1819" s="152" t="s">
        <v>818</v>
      </c>
      <c r="E1819" s="115" t="s">
        <v>373</v>
      </c>
      <c r="F1819" s="76">
        <f>F1936</f>
        <v>574406</v>
      </c>
      <c r="G1819" s="76">
        <f t="shared" ref="G1819:I1819" si="176">G1936</f>
        <v>9525413</v>
      </c>
      <c r="H1819" s="76">
        <f t="shared" si="176"/>
        <v>4341177.5</v>
      </c>
      <c r="I1819" s="76">
        <f t="shared" si="176"/>
        <v>13012035.369999999</v>
      </c>
    </row>
    <row r="1820" spans="1:9" ht="18">
      <c r="A1820" s="325">
        <v>22000300103</v>
      </c>
      <c r="B1820" s="295" t="s">
        <v>662</v>
      </c>
      <c r="C1820" s="211"/>
      <c r="D1820" s="152" t="s">
        <v>818</v>
      </c>
      <c r="E1820" s="115" t="s">
        <v>374</v>
      </c>
      <c r="F1820" s="76">
        <f>F1990</f>
        <v>1444090</v>
      </c>
      <c r="G1820" s="76">
        <f t="shared" ref="G1820:I1820" si="177">G1990</f>
        <v>75167372</v>
      </c>
      <c r="H1820" s="76">
        <f t="shared" si="177"/>
        <v>53396143.333333336</v>
      </c>
      <c r="I1820" s="76">
        <f t="shared" si="177"/>
        <v>79856626.909999996</v>
      </c>
    </row>
    <row r="1821" spans="1:9" ht="18">
      <c r="A1821" s="325"/>
      <c r="B1821" s="210"/>
      <c r="C1821" s="211"/>
      <c r="D1821" s="210"/>
      <c r="E1821" s="133"/>
      <c r="F1821" s="76"/>
      <c r="G1821" s="75"/>
    </row>
    <row r="1822" spans="1:9" ht="18">
      <c r="A1822" s="325"/>
      <c r="B1822" s="210"/>
      <c r="C1822" s="211"/>
      <c r="D1822" s="210"/>
      <c r="E1822" s="133"/>
      <c r="F1822" s="76"/>
      <c r="G1822" s="75"/>
    </row>
    <row r="1823" spans="1:9" ht="18.75" thickBot="1">
      <c r="A1823" s="326"/>
      <c r="B1823" s="168"/>
      <c r="C1823" s="169"/>
      <c r="D1823" s="168"/>
      <c r="E1823" s="170"/>
      <c r="F1823" s="90"/>
      <c r="G1823" s="89"/>
      <c r="H1823" s="90"/>
      <c r="I1823" s="89"/>
    </row>
    <row r="1824" spans="1:9" ht="18.75" thickBot="1">
      <c r="A1824" s="327"/>
      <c r="B1824" s="244"/>
      <c r="C1824" s="245"/>
      <c r="D1824" s="244"/>
      <c r="E1824" s="162" t="s">
        <v>300</v>
      </c>
      <c r="F1824" s="234">
        <f>SUM(F1818:F1823)</f>
        <v>2880913</v>
      </c>
      <c r="G1824" s="234">
        <f t="shared" ref="G1824:I1824" si="178">SUM(G1818:G1823)</f>
        <v>96404328</v>
      </c>
      <c r="H1824" s="234">
        <f t="shared" si="178"/>
        <v>66313606.666666672</v>
      </c>
      <c r="I1824" s="234">
        <f t="shared" si="178"/>
        <v>108551879.97999999</v>
      </c>
    </row>
    <row r="1825" spans="1:9" ht="18.75" thickBot="1">
      <c r="A1825" s="729" t="s">
        <v>514</v>
      </c>
      <c r="B1825" s="730"/>
      <c r="C1825" s="730"/>
      <c r="D1825" s="730"/>
      <c r="E1825" s="730"/>
      <c r="F1825" s="730"/>
      <c r="G1825" s="730"/>
      <c r="H1825" s="732"/>
      <c r="I1825" s="733"/>
    </row>
    <row r="1826" spans="1:9" ht="18">
      <c r="A1826" s="329"/>
      <c r="B1826" s="164"/>
      <c r="C1826" s="165"/>
      <c r="D1826" s="164"/>
      <c r="E1826" s="132" t="s">
        <v>164</v>
      </c>
      <c r="F1826" s="174">
        <f>F1886+F1935+F1989</f>
        <v>0</v>
      </c>
      <c r="G1826" s="174">
        <f t="shared" ref="G1826:I1826" si="179">G1886+G1935+G1989</f>
        <v>88300000</v>
      </c>
      <c r="H1826" s="174">
        <f t="shared" si="179"/>
        <v>59560000</v>
      </c>
      <c r="I1826" s="174">
        <f t="shared" si="179"/>
        <v>95600000</v>
      </c>
    </row>
    <row r="1827" spans="1:9" ht="18.75" thickBot="1">
      <c r="A1827" s="352"/>
      <c r="B1827" s="353"/>
      <c r="C1827" s="354"/>
      <c r="D1827" s="353"/>
      <c r="E1827" s="355" t="s">
        <v>204</v>
      </c>
      <c r="F1827" s="174">
        <f>F1885+F1934+F1988</f>
        <v>2880913</v>
      </c>
      <c r="G1827" s="174">
        <f t="shared" ref="G1827:I1827" si="180">G1885+G1934+G1988</f>
        <v>8104328</v>
      </c>
      <c r="H1827" s="174">
        <f t="shared" si="180"/>
        <v>6753606.666666666</v>
      </c>
      <c r="I1827" s="174">
        <f t="shared" si="180"/>
        <v>12951879.98</v>
      </c>
    </row>
    <row r="1828" spans="1:9" ht="18.75" thickBot="1">
      <c r="A1828" s="356"/>
      <c r="B1828" s="357"/>
      <c r="C1828" s="358"/>
      <c r="D1828" s="357"/>
      <c r="E1828" s="403" t="s">
        <v>300</v>
      </c>
      <c r="F1828" s="174">
        <f>F1826+F1827</f>
        <v>2880913</v>
      </c>
      <c r="G1828" s="174">
        <f t="shared" ref="G1828:I1828" si="181">G1826+G1827</f>
        <v>96404328</v>
      </c>
      <c r="H1828" s="174">
        <f t="shared" si="181"/>
        <v>66313606.666666664</v>
      </c>
      <c r="I1828" s="174">
        <f t="shared" si="181"/>
        <v>108551879.98</v>
      </c>
    </row>
    <row r="1829" spans="1:9" ht="37.5">
      <c r="A1829" s="694" t="s">
        <v>819</v>
      </c>
      <c r="B1829" s="695"/>
      <c r="C1829" s="695"/>
      <c r="D1829" s="695"/>
      <c r="E1829" s="695"/>
      <c r="F1829" s="695"/>
      <c r="G1829" s="695"/>
      <c r="H1829" s="695"/>
      <c r="I1829" s="696"/>
    </row>
    <row r="1830" spans="1:9" ht="23.25">
      <c r="A1830" s="697" t="s">
        <v>492</v>
      </c>
      <c r="B1830" s="698"/>
      <c r="C1830" s="698"/>
      <c r="D1830" s="698"/>
      <c r="E1830" s="698"/>
      <c r="F1830" s="698"/>
      <c r="G1830" s="698"/>
      <c r="H1830" s="698"/>
      <c r="I1830" s="699"/>
    </row>
    <row r="1831" spans="1:9" ht="22.5">
      <c r="A1831" s="689" t="s">
        <v>1046</v>
      </c>
      <c r="B1831" s="690"/>
      <c r="C1831" s="690"/>
      <c r="D1831" s="690"/>
      <c r="E1831" s="690"/>
      <c r="F1831" s="690"/>
      <c r="G1831" s="690"/>
      <c r="H1831" s="690"/>
      <c r="I1831" s="700"/>
    </row>
    <row r="1832" spans="1:9" ht="18.75" customHeight="1" thickBot="1">
      <c r="A1832" s="728" t="s">
        <v>281</v>
      </c>
      <c r="B1832" s="728"/>
      <c r="C1832" s="728"/>
      <c r="D1832" s="728"/>
      <c r="E1832" s="728"/>
      <c r="F1832" s="728"/>
      <c r="G1832" s="728"/>
      <c r="H1832" s="728"/>
      <c r="I1832" s="728"/>
    </row>
    <row r="1833" spans="1:9" ht="18.75" thickBot="1">
      <c r="A1833" s="718" t="s">
        <v>446</v>
      </c>
      <c r="B1833" s="719"/>
      <c r="C1833" s="719"/>
      <c r="D1833" s="719"/>
      <c r="E1833" s="719"/>
      <c r="F1833" s="719"/>
      <c r="G1833" s="719"/>
      <c r="H1833" s="719"/>
      <c r="I1833" s="720"/>
    </row>
    <row r="1834" spans="1:9" s="171" customFormat="1" ht="36.75" thickBot="1">
      <c r="A1834" s="143" t="s">
        <v>471</v>
      </c>
      <c r="B1834" s="68" t="s">
        <v>464</v>
      </c>
      <c r="C1834" s="144" t="s">
        <v>460</v>
      </c>
      <c r="D1834" s="68" t="s">
        <v>463</v>
      </c>
      <c r="E1834" s="145" t="s">
        <v>1</v>
      </c>
      <c r="F1834" s="68" t="s">
        <v>1003</v>
      </c>
      <c r="G1834" s="146" t="s">
        <v>1002</v>
      </c>
      <c r="H1834" s="147" t="s">
        <v>1001</v>
      </c>
      <c r="I1834" s="148" t="s">
        <v>1048</v>
      </c>
    </row>
    <row r="1835" spans="1:9" ht="18">
      <c r="A1835" s="330">
        <v>20000000</v>
      </c>
      <c r="B1835" s="222"/>
      <c r="C1835" s="223"/>
      <c r="D1835" s="152" t="s">
        <v>818</v>
      </c>
      <c r="E1835" s="95" t="s">
        <v>163</v>
      </c>
      <c r="F1835" s="224"/>
      <c r="G1835" s="225"/>
    </row>
    <row r="1836" spans="1:9" ht="18">
      <c r="A1836" s="331">
        <v>21000000</v>
      </c>
      <c r="B1836" s="188"/>
      <c r="C1836" s="189"/>
      <c r="D1836" s="152" t="s">
        <v>818</v>
      </c>
      <c r="E1836" s="72" t="s">
        <v>164</v>
      </c>
      <c r="F1836" s="190"/>
      <c r="G1836" s="191"/>
    </row>
    <row r="1837" spans="1:9" ht="18">
      <c r="A1837" s="331">
        <v>21010000</v>
      </c>
      <c r="B1837" s="188"/>
      <c r="C1837" s="189"/>
      <c r="D1837" s="152" t="s">
        <v>818</v>
      </c>
      <c r="E1837" s="72" t="s">
        <v>165</v>
      </c>
      <c r="F1837" s="190"/>
      <c r="G1837" s="191"/>
    </row>
    <row r="1838" spans="1:9" ht="18">
      <c r="A1838" s="332">
        <v>21010103</v>
      </c>
      <c r="B1838" s="273" t="s">
        <v>662</v>
      </c>
      <c r="C1838" s="198"/>
      <c r="D1838" s="152" t="s">
        <v>818</v>
      </c>
      <c r="E1838" s="80" t="s">
        <v>168</v>
      </c>
      <c r="F1838" s="76">
        <v>478389</v>
      </c>
      <c r="G1838" s="75"/>
    </row>
    <row r="1839" spans="1:9" ht="18">
      <c r="A1839" s="332">
        <v>21010104</v>
      </c>
      <c r="B1839" s="273" t="s">
        <v>662</v>
      </c>
      <c r="C1839" s="198"/>
      <c r="D1839" s="152" t="s">
        <v>818</v>
      </c>
      <c r="E1839" s="80" t="s">
        <v>169</v>
      </c>
      <c r="F1839" s="76"/>
      <c r="G1839" s="75">
        <v>638235</v>
      </c>
      <c r="H1839" s="76">
        <v>531862.5</v>
      </c>
      <c r="I1839" s="75">
        <v>857382.05</v>
      </c>
    </row>
    <row r="1840" spans="1:9" ht="18">
      <c r="A1840" s="332">
        <v>21010105</v>
      </c>
      <c r="B1840" s="273" t="s">
        <v>662</v>
      </c>
      <c r="C1840" s="198"/>
      <c r="D1840" s="152" t="s">
        <v>818</v>
      </c>
      <c r="E1840" s="80" t="s">
        <v>170</v>
      </c>
      <c r="F1840" s="76"/>
      <c r="G1840" s="75">
        <v>630235</v>
      </c>
      <c r="H1840" s="76">
        <v>525195.83333333337</v>
      </c>
      <c r="I1840" s="75">
        <v>649142.05000000005</v>
      </c>
    </row>
    <row r="1841" spans="1:9" ht="18">
      <c r="A1841" s="197">
        <v>21010106</v>
      </c>
      <c r="B1841" s="273" t="s">
        <v>662</v>
      </c>
      <c r="C1841" s="198"/>
      <c r="D1841" s="152" t="s">
        <v>818</v>
      </c>
      <c r="E1841" s="80" t="s">
        <v>171</v>
      </c>
      <c r="F1841" s="76"/>
      <c r="G1841" s="75"/>
      <c r="H1841" s="76">
        <v>0</v>
      </c>
      <c r="I1841" s="75">
        <v>0</v>
      </c>
    </row>
    <row r="1842" spans="1:9" ht="18">
      <c r="A1842" s="226"/>
      <c r="B1842" s="273" t="s">
        <v>662</v>
      </c>
      <c r="C1842" s="198"/>
      <c r="D1842" s="152" t="s">
        <v>818</v>
      </c>
      <c r="E1842" s="115" t="s">
        <v>693</v>
      </c>
      <c r="F1842" s="76"/>
      <c r="G1842" s="75"/>
      <c r="I1842" s="75">
        <v>1211328.4099999999</v>
      </c>
    </row>
    <row r="1843" spans="1:9" ht="18">
      <c r="A1843" s="331">
        <v>21020000</v>
      </c>
      <c r="B1843" s="188"/>
      <c r="C1843" s="189"/>
      <c r="D1843" s="152" t="s">
        <v>818</v>
      </c>
      <c r="E1843" s="72" t="s">
        <v>177</v>
      </c>
      <c r="F1843" s="76"/>
      <c r="G1843" s="75"/>
      <c r="H1843" s="76">
        <v>0</v>
      </c>
      <c r="I1843" s="75">
        <v>0</v>
      </c>
    </row>
    <row r="1844" spans="1:9" ht="36">
      <c r="A1844" s="331">
        <v>21020300</v>
      </c>
      <c r="B1844" s="188"/>
      <c r="C1844" s="189"/>
      <c r="D1844" s="152" t="s">
        <v>818</v>
      </c>
      <c r="E1844" s="72" t="s">
        <v>193</v>
      </c>
      <c r="F1844" s="76"/>
      <c r="G1844" s="75"/>
      <c r="H1844" s="76">
        <v>0</v>
      </c>
      <c r="I1844" s="75">
        <v>0</v>
      </c>
    </row>
    <row r="1845" spans="1:9" ht="18">
      <c r="A1845" s="332">
        <v>21020301</v>
      </c>
      <c r="B1845" s="273" t="s">
        <v>662</v>
      </c>
      <c r="C1845" s="198"/>
      <c r="D1845" s="152" t="s">
        <v>818</v>
      </c>
      <c r="E1845" s="115" t="s">
        <v>178</v>
      </c>
      <c r="F1845" s="76">
        <v>193685</v>
      </c>
      <c r="G1845" s="75"/>
      <c r="H1845" s="76">
        <v>0</v>
      </c>
      <c r="I1845" s="75">
        <v>0</v>
      </c>
    </row>
    <row r="1846" spans="1:9" ht="18">
      <c r="A1846" s="332">
        <v>21020302</v>
      </c>
      <c r="B1846" s="273" t="s">
        <v>662</v>
      </c>
      <c r="C1846" s="198"/>
      <c r="D1846" s="152" t="s">
        <v>818</v>
      </c>
      <c r="E1846" s="115" t="s">
        <v>179</v>
      </c>
      <c r="F1846" s="76">
        <v>110527</v>
      </c>
      <c r="G1846" s="75"/>
      <c r="H1846" s="76">
        <v>0</v>
      </c>
      <c r="I1846" s="75">
        <v>0</v>
      </c>
    </row>
    <row r="1847" spans="1:9" ht="18">
      <c r="A1847" s="332">
        <v>21020303</v>
      </c>
      <c r="B1847" s="273" t="s">
        <v>662</v>
      </c>
      <c r="C1847" s="198"/>
      <c r="D1847" s="152" t="s">
        <v>818</v>
      </c>
      <c r="E1847" s="115" t="s">
        <v>180</v>
      </c>
      <c r="F1847" s="76">
        <v>6480</v>
      </c>
      <c r="G1847" s="75"/>
      <c r="H1847" s="76">
        <v>0</v>
      </c>
      <c r="I1847" s="75">
        <v>0</v>
      </c>
    </row>
    <row r="1848" spans="1:9" ht="18">
      <c r="A1848" s="332">
        <v>21020304</v>
      </c>
      <c r="B1848" s="273" t="s">
        <v>662</v>
      </c>
      <c r="C1848" s="198"/>
      <c r="D1848" s="152" t="s">
        <v>818</v>
      </c>
      <c r="E1848" s="115" t="s">
        <v>181</v>
      </c>
      <c r="F1848" s="76">
        <v>27668</v>
      </c>
      <c r="G1848" s="75"/>
      <c r="H1848" s="76">
        <v>0</v>
      </c>
      <c r="I1848" s="75">
        <v>0</v>
      </c>
    </row>
    <row r="1849" spans="1:9" ht="18">
      <c r="A1849" s="332">
        <v>21020305</v>
      </c>
      <c r="B1849" s="273" t="s">
        <v>662</v>
      </c>
      <c r="C1849" s="198"/>
      <c r="D1849" s="152" t="s">
        <v>818</v>
      </c>
      <c r="E1849" s="115" t="s">
        <v>182</v>
      </c>
      <c r="F1849" s="76"/>
      <c r="G1849" s="75"/>
      <c r="H1849" s="76">
        <v>0</v>
      </c>
      <c r="I1849" s="75">
        <v>0</v>
      </c>
    </row>
    <row r="1850" spans="1:9" ht="18">
      <c r="A1850" s="332">
        <v>21020306</v>
      </c>
      <c r="B1850" s="273" t="s">
        <v>662</v>
      </c>
      <c r="C1850" s="198"/>
      <c r="D1850" s="152" t="s">
        <v>818</v>
      </c>
      <c r="E1850" s="115" t="s">
        <v>183</v>
      </c>
      <c r="F1850" s="76">
        <v>45668</v>
      </c>
      <c r="G1850" s="75"/>
      <c r="H1850" s="76">
        <v>0</v>
      </c>
      <c r="I1850" s="75">
        <v>0</v>
      </c>
    </row>
    <row r="1851" spans="1:9" ht="18">
      <c r="A1851" s="332">
        <v>21020312</v>
      </c>
      <c r="B1851" s="273" t="s">
        <v>662</v>
      </c>
      <c r="C1851" s="198"/>
      <c r="D1851" s="152" t="s">
        <v>818</v>
      </c>
      <c r="E1851" s="115" t="s">
        <v>184</v>
      </c>
      <c r="F1851" s="76"/>
      <c r="G1851" s="75"/>
      <c r="H1851" s="76">
        <v>0</v>
      </c>
      <c r="I1851" s="75">
        <v>0</v>
      </c>
    </row>
    <row r="1852" spans="1:9" ht="18">
      <c r="A1852" s="332">
        <v>21020314</v>
      </c>
      <c r="B1852" s="273" t="s">
        <v>662</v>
      </c>
      <c r="C1852" s="198"/>
      <c r="D1852" s="152" t="s">
        <v>818</v>
      </c>
      <c r="E1852" s="115" t="s">
        <v>186</v>
      </c>
      <c r="F1852" s="76"/>
      <c r="G1852" s="75"/>
      <c r="H1852" s="76">
        <v>0</v>
      </c>
      <c r="I1852" s="75">
        <v>0</v>
      </c>
    </row>
    <row r="1853" spans="1:9" ht="18">
      <c r="A1853" s="332">
        <v>21020315</v>
      </c>
      <c r="B1853" s="273" t="s">
        <v>662</v>
      </c>
      <c r="C1853" s="198"/>
      <c r="D1853" s="152" t="s">
        <v>818</v>
      </c>
      <c r="E1853" s="115" t="s">
        <v>187</v>
      </c>
      <c r="F1853" s="76"/>
      <c r="G1853" s="75"/>
      <c r="H1853" s="76">
        <v>0</v>
      </c>
      <c r="I1853" s="75">
        <v>0</v>
      </c>
    </row>
    <row r="1854" spans="1:9" ht="18">
      <c r="A1854" s="331">
        <v>21020400</v>
      </c>
      <c r="B1854" s="188"/>
      <c r="C1854" s="189"/>
      <c r="D1854" s="152" t="s">
        <v>818</v>
      </c>
      <c r="E1854" s="72" t="s">
        <v>194</v>
      </c>
      <c r="F1854" s="76"/>
      <c r="G1854" s="75"/>
      <c r="H1854" s="76">
        <v>0</v>
      </c>
      <c r="I1854" s="75">
        <v>0</v>
      </c>
    </row>
    <row r="1855" spans="1:9" ht="18">
      <c r="A1855" s="332">
        <v>21020401</v>
      </c>
      <c r="B1855" s="273" t="s">
        <v>662</v>
      </c>
      <c r="C1855" s="198"/>
      <c r="D1855" s="152" t="s">
        <v>818</v>
      </c>
      <c r="E1855" s="115" t="s">
        <v>178</v>
      </c>
      <c r="F1855" s="76"/>
      <c r="G1855" s="75"/>
      <c r="H1855" s="76">
        <v>0</v>
      </c>
      <c r="I1855" s="75">
        <v>0</v>
      </c>
    </row>
    <row r="1856" spans="1:9" ht="18">
      <c r="A1856" s="332">
        <v>21020402</v>
      </c>
      <c r="B1856" s="273" t="s">
        <v>662</v>
      </c>
      <c r="C1856" s="198"/>
      <c r="D1856" s="152" t="s">
        <v>818</v>
      </c>
      <c r="E1856" s="115" t="s">
        <v>179</v>
      </c>
      <c r="F1856" s="76"/>
      <c r="G1856" s="75"/>
      <c r="H1856" s="76">
        <v>0</v>
      </c>
      <c r="I1856" s="75">
        <v>0</v>
      </c>
    </row>
    <row r="1857" spans="1:9" ht="18">
      <c r="A1857" s="332">
        <v>21020403</v>
      </c>
      <c r="B1857" s="273" t="s">
        <v>662</v>
      </c>
      <c r="C1857" s="198"/>
      <c r="D1857" s="152" t="s">
        <v>818</v>
      </c>
      <c r="E1857" s="115" t="s">
        <v>180</v>
      </c>
      <c r="F1857" s="76"/>
      <c r="G1857" s="75"/>
      <c r="H1857" s="76">
        <v>0</v>
      </c>
      <c r="I1857" s="75">
        <v>0</v>
      </c>
    </row>
    <row r="1858" spans="1:9" ht="18">
      <c r="A1858" s="332">
        <v>21020404</v>
      </c>
      <c r="B1858" s="273" t="s">
        <v>662</v>
      </c>
      <c r="C1858" s="198"/>
      <c r="D1858" s="152" t="s">
        <v>818</v>
      </c>
      <c r="E1858" s="115" t="s">
        <v>181</v>
      </c>
      <c r="F1858" s="76"/>
      <c r="G1858" s="75"/>
      <c r="H1858" s="76">
        <v>0</v>
      </c>
      <c r="I1858" s="75">
        <v>0</v>
      </c>
    </row>
    <row r="1859" spans="1:9" ht="18">
      <c r="A1859" s="332">
        <v>21020412</v>
      </c>
      <c r="B1859" s="273" t="s">
        <v>662</v>
      </c>
      <c r="C1859" s="198"/>
      <c r="D1859" s="152" t="s">
        <v>818</v>
      </c>
      <c r="E1859" s="115" t="s">
        <v>184</v>
      </c>
      <c r="F1859" s="76"/>
      <c r="G1859" s="75"/>
      <c r="H1859" s="76">
        <v>0</v>
      </c>
      <c r="I1859" s="75">
        <v>0</v>
      </c>
    </row>
    <row r="1860" spans="1:9" ht="18">
      <c r="A1860" s="332">
        <v>21020415</v>
      </c>
      <c r="B1860" s="273" t="s">
        <v>662</v>
      </c>
      <c r="C1860" s="198"/>
      <c r="D1860" s="152" t="s">
        <v>818</v>
      </c>
      <c r="E1860" s="115" t="s">
        <v>187</v>
      </c>
      <c r="F1860" s="76"/>
      <c r="G1860" s="75"/>
      <c r="H1860" s="76">
        <v>0</v>
      </c>
      <c r="I1860" s="75">
        <v>0</v>
      </c>
    </row>
    <row r="1861" spans="1:9" ht="18">
      <c r="A1861" s="331">
        <v>21020500</v>
      </c>
      <c r="B1861" s="188"/>
      <c r="C1861" s="189"/>
      <c r="D1861" s="152" t="s">
        <v>818</v>
      </c>
      <c r="E1861" s="72" t="s">
        <v>195</v>
      </c>
      <c r="F1861" s="76"/>
      <c r="G1861" s="75"/>
      <c r="H1861" s="76">
        <v>0</v>
      </c>
      <c r="I1861" s="75">
        <v>0</v>
      </c>
    </row>
    <row r="1862" spans="1:9" ht="18">
      <c r="A1862" s="332">
        <v>21020501</v>
      </c>
      <c r="B1862" s="273" t="s">
        <v>662</v>
      </c>
      <c r="C1862" s="198"/>
      <c r="D1862" s="152" t="s">
        <v>818</v>
      </c>
      <c r="E1862" s="115" t="s">
        <v>178</v>
      </c>
      <c r="F1862" s="76"/>
      <c r="G1862" s="75">
        <v>211383</v>
      </c>
      <c r="H1862" s="76">
        <v>176152.5</v>
      </c>
      <c r="I1862" s="75">
        <v>217724.49</v>
      </c>
    </row>
    <row r="1863" spans="1:9" ht="18">
      <c r="A1863" s="333">
        <v>21020502</v>
      </c>
      <c r="B1863" s="273" t="s">
        <v>662</v>
      </c>
      <c r="C1863" s="204"/>
      <c r="D1863" s="152" t="s">
        <v>818</v>
      </c>
      <c r="E1863" s="115" t="s">
        <v>179</v>
      </c>
      <c r="F1863" s="76"/>
      <c r="G1863" s="75">
        <v>115647</v>
      </c>
      <c r="H1863" s="76">
        <v>96372.5</v>
      </c>
      <c r="I1863" s="75">
        <v>119116.41</v>
      </c>
    </row>
    <row r="1864" spans="1:9" ht="18">
      <c r="A1864" s="333">
        <v>21020503</v>
      </c>
      <c r="B1864" s="273" t="s">
        <v>662</v>
      </c>
      <c r="C1864" s="204"/>
      <c r="D1864" s="152" t="s">
        <v>818</v>
      </c>
      <c r="E1864" s="115" t="s">
        <v>180</v>
      </c>
      <c r="F1864" s="76"/>
      <c r="G1864" s="75">
        <v>27647</v>
      </c>
      <c r="H1864" s="76">
        <v>23039.166666666668</v>
      </c>
      <c r="I1864" s="75">
        <v>28476.41</v>
      </c>
    </row>
    <row r="1865" spans="1:9" ht="18">
      <c r="A1865" s="333">
        <v>21020504</v>
      </c>
      <c r="B1865" s="273" t="s">
        <v>662</v>
      </c>
      <c r="C1865" s="204"/>
      <c r="D1865" s="152" t="s">
        <v>818</v>
      </c>
      <c r="E1865" s="115" t="s">
        <v>181</v>
      </c>
      <c r="F1865" s="76"/>
      <c r="G1865" s="75">
        <v>31910</v>
      </c>
      <c r="H1865" s="76">
        <v>26591.666666666668</v>
      </c>
      <c r="I1865" s="75">
        <v>32867.300000000003</v>
      </c>
    </row>
    <row r="1866" spans="1:9" ht="18">
      <c r="A1866" s="333" t="s">
        <v>545</v>
      </c>
      <c r="B1866" s="273" t="s">
        <v>662</v>
      </c>
      <c r="C1866" s="204"/>
      <c r="D1866" s="152" t="s">
        <v>818</v>
      </c>
      <c r="E1866" s="115" t="s">
        <v>184</v>
      </c>
      <c r="F1866" s="76"/>
      <c r="G1866" s="75"/>
      <c r="H1866" s="76">
        <v>0</v>
      </c>
      <c r="I1866" s="75">
        <v>0</v>
      </c>
    </row>
    <row r="1867" spans="1:9" ht="18">
      <c r="A1867" s="333">
        <v>21020515</v>
      </c>
      <c r="B1867" s="273" t="s">
        <v>662</v>
      </c>
      <c r="C1867" s="204"/>
      <c r="D1867" s="152" t="s">
        <v>818</v>
      </c>
      <c r="E1867" s="115" t="s">
        <v>187</v>
      </c>
      <c r="F1867" s="76"/>
      <c r="G1867" s="75">
        <v>356486</v>
      </c>
      <c r="H1867" s="76">
        <v>297071.66666666669</v>
      </c>
      <c r="I1867" s="75">
        <v>367180.58</v>
      </c>
    </row>
    <row r="1868" spans="1:9" ht="18">
      <c r="A1868" s="200">
        <v>21020600</v>
      </c>
      <c r="B1868" s="201"/>
      <c r="C1868" s="202"/>
      <c r="D1868" s="152" t="s">
        <v>818</v>
      </c>
      <c r="E1868" s="72" t="s">
        <v>196</v>
      </c>
      <c r="F1868" s="76"/>
      <c r="G1868" s="75"/>
    </row>
    <row r="1869" spans="1:9" ht="18">
      <c r="A1869" s="294">
        <v>21020605</v>
      </c>
      <c r="B1869" s="273" t="s">
        <v>662</v>
      </c>
      <c r="C1869" s="204"/>
      <c r="D1869" s="152" t="s">
        <v>818</v>
      </c>
      <c r="E1869" s="80" t="s">
        <v>199</v>
      </c>
      <c r="F1869" s="76"/>
      <c r="G1869" s="75"/>
    </row>
    <row r="1870" spans="1:9" ht="18">
      <c r="A1870" s="325">
        <v>22020000</v>
      </c>
      <c r="B1870" s="210"/>
      <c r="C1870" s="211"/>
      <c r="D1870" s="152" t="s">
        <v>818</v>
      </c>
      <c r="E1870" s="391" t="s">
        <v>204</v>
      </c>
      <c r="F1870" s="76"/>
      <c r="G1870" s="75"/>
    </row>
    <row r="1871" spans="1:9" ht="18">
      <c r="A1871" s="325">
        <v>22020100</v>
      </c>
      <c r="B1871" s="210"/>
      <c r="C1871" s="211"/>
      <c r="D1871" s="152" t="s">
        <v>818</v>
      </c>
      <c r="E1871" s="391" t="s">
        <v>205</v>
      </c>
      <c r="F1871" s="76"/>
      <c r="G1871" s="75"/>
    </row>
    <row r="1872" spans="1:9" ht="18.75">
      <c r="A1872" s="257">
        <v>22020101</v>
      </c>
      <c r="B1872" s="273" t="s">
        <v>662</v>
      </c>
      <c r="C1872" s="321"/>
      <c r="D1872" s="152" t="s">
        <v>818</v>
      </c>
      <c r="E1872" s="392" t="s">
        <v>206</v>
      </c>
      <c r="F1872" s="76"/>
      <c r="G1872" s="75">
        <v>200000</v>
      </c>
      <c r="I1872" s="75">
        <v>200000</v>
      </c>
    </row>
    <row r="1873" spans="1:9" ht="18.75">
      <c r="A1873" s="257">
        <v>22020102</v>
      </c>
      <c r="B1873" s="273" t="s">
        <v>662</v>
      </c>
      <c r="C1873" s="321"/>
      <c r="D1873" s="152" t="s">
        <v>818</v>
      </c>
      <c r="E1873" s="392" t="s">
        <v>207</v>
      </c>
      <c r="F1873" s="76"/>
      <c r="G1873" s="75"/>
    </row>
    <row r="1874" spans="1:9" ht="18.75">
      <c r="A1874" s="257">
        <v>22020103</v>
      </c>
      <c r="B1874" s="273" t="s">
        <v>662</v>
      </c>
      <c r="C1874" s="321"/>
      <c r="D1874" s="152" t="s">
        <v>818</v>
      </c>
      <c r="E1874" s="392" t="s">
        <v>208</v>
      </c>
      <c r="F1874" s="76"/>
      <c r="G1874" s="75"/>
    </row>
    <row r="1875" spans="1:9" ht="18.75">
      <c r="A1875" s="257">
        <v>22020104</v>
      </c>
      <c r="B1875" s="273" t="s">
        <v>662</v>
      </c>
      <c r="C1875" s="321"/>
      <c r="D1875" s="152" t="s">
        <v>818</v>
      </c>
      <c r="E1875" s="392" t="s">
        <v>209</v>
      </c>
      <c r="F1875" s="76"/>
      <c r="G1875" s="75"/>
    </row>
    <row r="1876" spans="1:9" ht="18">
      <c r="A1876" s="325">
        <v>22020300</v>
      </c>
      <c r="B1876" s="210"/>
      <c r="C1876" s="211"/>
      <c r="D1876" s="152" t="s">
        <v>818</v>
      </c>
      <c r="E1876" s="391" t="s">
        <v>213</v>
      </c>
      <c r="F1876" s="76"/>
      <c r="G1876" s="75"/>
    </row>
    <row r="1877" spans="1:9" ht="18">
      <c r="A1877" s="335">
        <v>22020313</v>
      </c>
      <c r="B1877" s="273" t="s">
        <v>662</v>
      </c>
      <c r="C1877" s="155"/>
      <c r="D1877" s="152" t="s">
        <v>818</v>
      </c>
      <c r="E1877" s="393" t="s">
        <v>812</v>
      </c>
      <c r="F1877" s="76"/>
      <c r="G1877" s="75">
        <v>6000000</v>
      </c>
      <c r="H1877" s="76">
        <v>4650000</v>
      </c>
      <c r="I1877" s="75">
        <v>8000000</v>
      </c>
    </row>
    <row r="1878" spans="1:9" ht="18">
      <c r="A1878" s="325">
        <v>22020000</v>
      </c>
      <c r="B1878" s="210"/>
      <c r="C1878" s="211"/>
      <c r="D1878" s="152" t="s">
        <v>818</v>
      </c>
      <c r="E1878" s="391" t="s">
        <v>204</v>
      </c>
      <c r="F1878" s="76"/>
      <c r="G1878" s="75"/>
    </row>
    <row r="1879" spans="1:9" ht="18">
      <c r="A1879" s="325" t="s">
        <v>721</v>
      </c>
      <c r="B1879" s="273"/>
      <c r="C1879" s="155"/>
      <c r="D1879" s="152" t="s">
        <v>818</v>
      </c>
      <c r="E1879" s="394" t="s">
        <v>722</v>
      </c>
      <c r="F1879" s="76"/>
      <c r="G1879" s="75"/>
    </row>
    <row r="1880" spans="1:9" ht="36">
      <c r="A1880" s="335" t="s">
        <v>723</v>
      </c>
      <c r="B1880" s="273" t="s">
        <v>662</v>
      </c>
      <c r="C1880" s="211"/>
      <c r="D1880" s="152" t="s">
        <v>818</v>
      </c>
      <c r="E1880" s="395" t="s">
        <v>813</v>
      </c>
      <c r="F1880" s="76"/>
      <c r="G1880" s="75">
        <v>2000000</v>
      </c>
      <c r="H1880" s="76">
        <v>1500000</v>
      </c>
      <c r="I1880" s="75">
        <v>2000000</v>
      </c>
    </row>
    <row r="1881" spans="1:9" ht="18">
      <c r="A1881" s="335" t="s">
        <v>725</v>
      </c>
      <c r="B1881" s="273" t="s">
        <v>662</v>
      </c>
      <c r="C1881" s="211"/>
      <c r="D1881" s="152" t="s">
        <v>818</v>
      </c>
      <c r="E1881" s="395" t="s">
        <v>724</v>
      </c>
      <c r="F1881" s="76"/>
      <c r="G1881" s="75"/>
    </row>
    <row r="1882" spans="1:9" ht="18">
      <c r="A1882" s="325">
        <v>22020600</v>
      </c>
      <c r="B1882" s="273"/>
      <c r="C1882" s="211"/>
      <c r="D1882" s="152" t="s">
        <v>818</v>
      </c>
      <c r="E1882" s="391" t="s">
        <v>232</v>
      </c>
      <c r="F1882" s="76"/>
      <c r="G1882" s="75"/>
    </row>
    <row r="1883" spans="1:9" ht="18">
      <c r="A1883" s="335">
        <v>22020602</v>
      </c>
      <c r="B1883" s="273" t="s">
        <v>662</v>
      </c>
      <c r="C1883" s="155"/>
      <c r="D1883" s="152" t="s">
        <v>818</v>
      </c>
      <c r="E1883" s="393" t="s">
        <v>466</v>
      </c>
      <c r="F1883" s="76"/>
      <c r="G1883" s="75">
        <v>1500000</v>
      </c>
      <c r="H1883" s="76">
        <v>750000</v>
      </c>
      <c r="I1883" s="75">
        <v>2000000</v>
      </c>
    </row>
    <row r="1884" spans="1:9" ht="18">
      <c r="A1884" s="335">
        <v>22020603</v>
      </c>
      <c r="B1884" s="273" t="s">
        <v>662</v>
      </c>
      <c r="C1884" s="155"/>
      <c r="D1884" s="152" t="s">
        <v>818</v>
      </c>
      <c r="E1884" s="393" t="s">
        <v>234</v>
      </c>
      <c r="F1884" s="76"/>
      <c r="G1884" s="75"/>
    </row>
    <row r="1885" spans="1:9" ht="18">
      <c r="A1885" s="325"/>
      <c r="B1885" s="210"/>
      <c r="C1885" s="211"/>
      <c r="D1885" s="210"/>
      <c r="E1885" s="208" t="s">
        <v>321</v>
      </c>
      <c r="F1885" s="174">
        <f>SUM(F1838:F1869)</f>
        <v>862417</v>
      </c>
      <c r="G1885" s="174">
        <f t="shared" ref="G1885:I1885" si="182">SUM(G1838:G1869)</f>
        <v>2011543</v>
      </c>
      <c r="H1885" s="174">
        <f t="shared" si="182"/>
        <v>1676285.8333333337</v>
      </c>
      <c r="I1885" s="174">
        <f t="shared" si="182"/>
        <v>3483217.7</v>
      </c>
    </row>
    <row r="1886" spans="1:9" ht="18.75" thickBot="1">
      <c r="A1886" s="326"/>
      <c r="B1886" s="396"/>
      <c r="C1886" s="169"/>
      <c r="D1886" s="168"/>
      <c r="E1886" s="228" t="s">
        <v>204</v>
      </c>
      <c r="F1886" s="174">
        <f>SUM(F1872:F1884)</f>
        <v>0</v>
      </c>
      <c r="G1886" s="174">
        <f t="shared" ref="G1886:I1886" si="183">SUM(G1872:G1884)</f>
        <v>9700000</v>
      </c>
      <c r="H1886" s="174">
        <f t="shared" si="183"/>
        <v>6900000</v>
      </c>
      <c r="I1886" s="174">
        <f t="shared" si="183"/>
        <v>12200000</v>
      </c>
    </row>
    <row r="1887" spans="1:9" ht="19.5" thickBot="1">
      <c r="A1887" s="336"/>
      <c r="B1887" s="216"/>
      <c r="C1887" s="296"/>
      <c r="D1887" s="218"/>
      <c r="E1887" s="261" t="s">
        <v>300</v>
      </c>
      <c r="F1887" s="174">
        <f>F1885+F1886</f>
        <v>862417</v>
      </c>
      <c r="G1887" s="174">
        <f t="shared" ref="G1887:I1887" si="184">G1885+G1886</f>
        <v>11711543</v>
      </c>
      <c r="H1887" s="174">
        <f t="shared" si="184"/>
        <v>8576285.833333334</v>
      </c>
      <c r="I1887" s="174">
        <f t="shared" si="184"/>
        <v>15683217.699999999</v>
      </c>
    </row>
    <row r="1888" spans="1:9" ht="37.5">
      <c r="A1888" s="694" t="s">
        <v>819</v>
      </c>
      <c r="B1888" s="695"/>
      <c r="C1888" s="695"/>
      <c r="D1888" s="695"/>
      <c r="E1888" s="695"/>
      <c r="F1888" s="695"/>
      <c r="G1888" s="695"/>
      <c r="H1888" s="695"/>
      <c r="I1888" s="696"/>
    </row>
    <row r="1889" spans="1:9" ht="23.25">
      <c r="A1889" s="697" t="s">
        <v>492</v>
      </c>
      <c r="B1889" s="698"/>
      <c r="C1889" s="698"/>
      <c r="D1889" s="698"/>
      <c r="E1889" s="698"/>
      <c r="F1889" s="698"/>
      <c r="G1889" s="698"/>
      <c r="H1889" s="698"/>
      <c r="I1889" s="699"/>
    </row>
    <row r="1890" spans="1:9" ht="22.5">
      <c r="A1890" s="689" t="s">
        <v>1046</v>
      </c>
      <c r="B1890" s="690"/>
      <c r="C1890" s="690"/>
      <c r="D1890" s="690"/>
      <c r="E1890" s="690"/>
      <c r="F1890" s="690"/>
      <c r="G1890" s="690"/>
      <c r="H1890" s="690"/>
      <c r="I1890" s="700"/>
    </row>
    <row r="1891" spans="1:9" ht="18.75" customHeight="1" thickBot="1">
      <c r="A1891" s="728" t="s">
        <v>281</v>
      </c>
      <c r="B1891" s="728"/>
      <c r="C1891" s="728"/>
      <c r="D1891" s="728"/>
      <c r="E1891" s="728"/>
      <c r="F1891" s="728"/>
      <c r="G1891" s="728"/>
      <c r="H1891" s="728"/>
      <c r="I1891" s="728"/>
    </row>
    <row r="1892" spans="1:9" ht="18.75" customHeight="1" thickBot="1">
      <c r="A1892" s="721" t="s">
        <v>447</v>
      </c>
      <c r="B1892" s="722"/>
      <c r="C1892" s="722"/>
      <c r="D1892" s="722"/>
      <c r="E1892" s="722"/>
      <c r="F1892" s="722"/>
      <c r="G1892" s="722"/>
      <c r="H1892" s="722"/>
      <c r="I1892" s="723"/>
    </row>
    <row r="1893" spans="1:9" s="171" customFormat="1" ht="36.75" thickBot="1">
      <c r="A1893" s="343" t="s">
        <v>471</v>
      </c>
      <c r="B1893" s="404" t="s">
        <v>464</v>
      </c>
      <c r="C1893" s="405" t="s">
        <v>460</v>
      </c>
      <c r="D1893" s="345" t="s">
        <v>463</v>
      </c>
      <c r="E1893" s="406" t="s">
        <v>1</v>
      </c>
      <c r="F1893" s="68" t="s">
        <v>1003</v>
      </c>
      <c r="G1893" s="146" t="s">
        <v>1002</v>
      </c>
      <c r="H1893" s="147" t="s">
        <v>1001</v>
      </c>
      <c r="I1893" s="148" t="s">
        <v>1048</v>
      </c>
    </row>
    <row r="1894" spans="1:9" ht="18">
      <c r="A1894" s="330">
        <v>20000000</v>
      </c>
      <c r="B1894" s="222"/>
      <c r="C1894" s="223"/>
      <c r="D1894" s="152" t="s">
        <v>818</v>
      </c>
      <c r="E1894" s="95" t="s">
        <v>163</v>
      </c>
      <c r="F1894" s="224"/>
      <c r="G1894" s="225"/>
    </row>
    <row r="1895" spans="1:9" ht="18">
      <c r="A1895" s="331">
        <v>21000000</v>
      </c>
      <c r="B1895" s="188"/>
      <c r="C1895" s="189"/>
      <c r="D1895" s="152" t="s">
        <v>818</v>
      </c>
      <c r="E1895" s="72" t="s">
        <v>164</v>
      </c>
      <c r="F1895" s="190"/>
      <c r="G1895" s="191"/>
    </row>
    <row r="1896" spans="1:9" ht="18">
      <c r="A1896" s="331">
        <v>21010000</v>
      </c>
      <c r="B1896" s="188"/>
      <c r="C1896" s="189"/>
      <c r="D1896" s="152" t="s">
        <v>818</v>
      </c>
      <c r="E1896" s="72" t="s">
        <v>165</v>
      </c>
      <c r="F1896" s="190"/>
      <c r="G1896" s="191"/>
    </row>
    <row r="1897" spans="1:9" ht="18">
      <c r="A1897" s="332">
        <v>21010103</v>
      </c>
      <c r="B1897" s="273" t="s">
        <v>662</v>
      </c>
      <c r="C1897" s="198"/>
      <c r="D1897" s="152" t="s">
        <v>818</v>
      </c>
      <c r="E1897" s="80" t="s">
        <v>168</v>
      </c>
      <c r="F1897" s="76"/>
      <c r="G1897" s="75">
        <v>674591</v>
      </c>
      <c r="H1897" s="76">
        <v>562159.16666666663</v>
      </c>
      <c r="I1897" s="75">
        <v>694828.73</v>
      </c>
    </row>
    <row r="1898" spans="1:9" ht="18">
      <c r="A1898" s="332">
        <v>21010104</v>
      </c>
      <c r="B1898" s="273" t="s">
        <v>662</v>
      </c>
      <c r="C1898" s="198"/>
      <c r="D1898" s="152" t="s">
        <v>818</v>
      </c>
      <c r="E1898" s="80" t="s">
        <v>169</v>
      </c>
      <c r="F1898" s="76">
        <v>330588</v>
      </c>
      <c r="G1898" s="75">
        <v>297651</v>
      </c>
      <c r="H1898" s="76">
        <v>248042.5</v>
      </c>
      <c r="I1898" s="75">
        <v>306580.53000000003</v>
      </c>
    </row>
    <row r="1899" spans="1:9" ht="18">
      <c r="A1899" s="332">
        <v>21010105</v>
      </c>
      <c r="B1899" s="273" t="s">
        <v>662</v>
      </c>
      <c r="C1899" s="198"/>
      <c r="D1899" s="152" t="s">
        <v>818</v>
      </c>
      <c r="E1899" s="80" t="s">
        <v>170</v>
      </c>
      <c r="F1899" s="76"/>
      <c r="G1899" s="75">
        <v>510090</v>
      </c>
      <c r="H1899" s="76">
        <v>425075</v>
      </c>
      <c r="I1899" s="75">
        <v>525392.69999999995</v>
      </c>
    </row>
    <row r="1900" spans="1:9" ht="18">
      <c r="A1900" s="197">
        <v>21010106</v>
      </c>
      <c r="B1900" s="273" t="s">
        <v>662</v>
      </c>
      <c r="C1900" s="198"/>
      <c r="D1900" s="152" t="s">
        <v>818</v>
      </c>
      <c r="E1900" s="80" t="s">
        <v>171</v>
      </c>
      <c r="F1900" s="76"/>
      <c r="G1900" s="75"/>
      <c r="H1900" s="76">
        <v>0</v>
      </c>
      <c r="I1900" s="75">
        <v>0</v>
      </c>
    </row>
    <row r="1901" spans="1:9" ht="18">
      <c r="A1901" s="226"/>
      <c r="B1901" s="273" t="s">
        <v>662</v>
      </c>
      <c r="C1901" s="198"/>
      <c r="D1901" s="152" t="s">
        <v>818</v>
      </c>
      <c r="E1901" s="115" t="s">
        <v>693</v>
      </c>
      <c r="F1901" s="76"/>
      <c r="G1901" s="75"/>
      <c r="I1901" s="75">
        <v>1386859.98</v>
      </c>
    </row>
    <row r="1902" spans="1:9" ht="36">
      <c r="A1902" s="331">
        <v>21020300</v>
      </c>
      <c r="B1902" s="188"/>
      <c r="C1902" s="189"/>
      <c r="D1902" s="152" t="s">
        <v>818</v>
      </c>
      <c r="E1902" s="72" t="s">
        <v>193</v>
      </c>
      <c r="F1902" s="76"/>
      <c r="G1902" s="75"/>
      <c r="H1902" s="76">
        <v>0</v>
      </c>
      <c r="I1902" s="75">
        <v>0</v>
      </c>
    </row>
    <row r="1903" spans="1:9" ht="18">
      <c r="A1903" s="332">
        <v>21020301</v>
      </c>
      <c r="B1903" s="273" t="s">
        <v>662</v>
      </c>
      <c r="C1903" s="198"/>
      <c r="D1903" s="152" t="s">
        <v>818</v>
      </c>
      <c r="E1903" s="115" t="s">
        <v>178</v>
      </c>
      <c r="F1903" s="76"/>
      <c r="G1903" s="75">
        <v>238272</v>
      </c>
      <c r="H1903" s="76">
        <v>198560</v>
      </c>
      <c r="I1903" s="75">
        <v>245420.16</v>
      </c>
    </row>
    <row r="1904" spans="1:9" ht="18">
      <c r="A1904" s="332">
        <v>21020302</v>
      </c>
      <c r="B1904" s="273" t="s">
        <v>662</v>
      </c>
      <c r="C1904" s="198"/>
      <c r="D1904" s="152" t="s">
        <v>818</v>
      </c>
      <c r="E1904" s="115" t="s">
        <v>179</v>
      </c>
      <c r="F1904" s="76"/>
      <c r="G1904" s="75">
        <v>134808</v>
      </c>
      <c r="H1904" s="76">
        <v>112340</v>
      </c>
      <c r="I1904" s="75">
        <v>138852.24</v>
      </c>
    </row>
    <row r="1905" spans="1:9" ht="18">
      <c r="A1905" s="332">
        <v>21020303</v>
      </c>
      <c r="B1905" s="273" t="s">
        <v>662</v>
      </c>
      <c r="C1905" s="198"/>
      <c r="D1905" s="152" t="s">
        <v>818</v>
      </c>
      <c r="E1905" s="115" t="s">
        <v>180</v>
      </c>
      <c r="F1905" s="76"/>
      <c r="G1905" s="75">
        <v>8640</v>
      </c>
      <c r="H1905" s="76">
        <v>7200</v>
      </c>
      <c r="I1905" s="75">
        <v>8899.2000000000007</v>
      </c>
    </row>
    <row r="1906" spans="1:9" ht="18">
      <c r="A1906" s="332">
        <v>21020304</v>
      </c>
      <c r="B1906" s="273" t="s">
        <v>662</v>
      </c>
      <c r="C1906" s="198"/>
      <c r="D1906" s="152" t="s">
        <v>818</v>
      </c>
      <c r="E1906" s="115" t="s">
        <v>181</v>
      </c>
      <c r="F1906" s="76"/>
      <c r="G1906" s="75">
        <v>23696</v>
      </c>
      <c r="H1906" s="76">
        <v>19746.666666666668</v>
      </c>
      <c r="I1906" s="75">
        <v>24406.880000000001</v>
      </c>
    </row>
    <row r="1907" spans="1:9" ht="18">
      <c r="A1907" s="332">
        <v>21020312</v>
      </c>
      <c r="B1907" s="273" t="s">
        <v>662</v>
      </c>
      <c r="C1907" s="198"/>
      <c r="D1907" s="152" t="s">
        <v>818</v>
      </c>
      <c r="E1907" s="115" t="s">
        <v>184</v>
      </c>
      <c r="F1907" s="76"/>
      <c r="G1907" s="75"/>
      <c r="H1907" s="76">
        <v>0</v>
      </c>
      <c r="I1907" s="75">
        <v>0</v>
      </c>
    </row>
    <row r="1908" spans="1:9" ht="18">
      <c r="A1908" s="332">
        <v>21020315</v>
      </c>
      <c r="B1908" s="273" t="s">
        <v>662</v>
      </c>
      <c r="C1908" s="198"/>
      <c r="D1908" s="152" t="s">
        <v>818</v>
      </c>
      <c r="E1908" s="115" t="s">
        <v>187</v>
      </c>
      <c r="F1908" s="76"/>
      <c r="G1908" s="75">
        <v>57696</v>
      </c>
      <c r="H1908" s="76">
        <v>48080</v>
      </c>
      <c r="I1908" s="75">
        <v>59426.879999999997</v>
      </c>
    </row>
    <row r="1909" spans="1:9" ht="18">
      <c r="A1909" s="197">
        <v>21020314</v>
      </c>
      <c r="B1909" s="273" t="s">
        <v>662</v>
      </c>
      <c r="C1909" s="198"/>
      <c r="D1909" s="152" t="s">
        <v>818</v>
      </c>
      <c r="E1909" s="115" t="s">
        <v>532</v>
      </c>
      <c r="F1909" s="76"/>
      <c r="G1909" s="75"/>
      <c r="H1909" s="76">
        <v>0</v>
      </c>
      <c r="I1909" s="75">
        <v>0</v>
      </c>
    </row>
    <row r="1910" spans="1:9" ht="18">
      <c r="A1910" s="197">
        <v>21020305</v>
      </c>
      <c r="B1910" s="273" t="s">
        <v>662</v>
      </c>
      <c r="C1910" s="198"/>
      <c r="D1910" s="152" t="s">
        <v>818</v>
      </c>
      <c r="E1910" s="115" t="s">
        <v>533</v>
      </c>
      <c r="F1910" s="76"/>
      <c r="G1910" s="75"/>
      <c r="H1910" s="76">
        <v>0</v>
      </c>
      <c r="I1910" s="75">
        <v>0</v>
      </c>
    </row>
    <row r="1911" spans="1:9" ht="18">
      <c r="A1911" s="197">
        <v>21020306</v>
      </c>
      <c r="B1911" s="273" t="s">
        <v>662</v>
      </c>
      <c r="C1911" s="198"/>
      <c r="D1911" s="152" t="s">
        <v>818</v>
      </c>
      <c r="E1911" s="115" t="s">
        <v>534</v>
      </c>
      <c r="F1911" s="76"/>
      <c r="G1911" s="75"/>
      <c r="H1911" s="76">
        <v>0</v>
      </c>
      <c r="I1911" s="75">
        <v>0</v>
      </c>
    </row>
    <row r="1912" spans="1:9" ht="18">
      <c r="A1912" s="331">
        <v>21020400</v>
      </c>
      <c r="B1912" s="188"/>
      <c r="C1912" s="189"/>
      <c r="D1912" s="152" t="s">
        <v>818</v>
      </c>
      <c r="E1912" s="72" t="s">
        <v>194</v>
      </c>
      <c r="F1912" s="76"/>
      <c r="G1912" s="75"/>
      <c r="H1912" s="76">
        <v>0</v>
      </c>
      <c r="I1912" s="75">
        <v>0</v>
      </c>
    </row>
    <row r="1913" spans="1:9" ht="18">
      <c r="A1913" s="332">
        <v>21020401</v>
      </c>
      <c r="B1913" s="273" t="s">
        <v>662</v>
      </c>
      <c r="C1913" s="198"/>
      <c r="D1913" s="152" t="s">
        <v>818</v>
      </c>
      <c r="E1913" s="115" t="s">
        <v>178</v>
      </c>
      <c r="F1913" s="76"/>
      <c r="G1913" s="75">
        <v>108604</v>
      </c>
      <c r="H1913" s="76">
        <v>90503.333333333328</v>
      </c>
      <c r="I1913" s="75">
        <v>111862.12</v>
      </c>
    </row>
    <row r="1914" spans="1:9" ht="18">
      <c r="A1914" s="332">
        <v>21020402</v>
      </c>
      <c r="B1914" s="273" t="s">
        <v>662</v>
      </c>
      <c r="C1914" s="198"/>
      <c r="D1914" s="152" t="s">
        <v>818</v>
      </c>
      <c r="E1914" s="115" t="s">
        <v>179</v>
      </c>
      <c r="F1914" s="76"/>
      <c r="G1914" s="75">
        <v>56460</v>
      </c>
      <c r="H1914" s="76">
        <v>47050</v>
      </c>
      <c r="I1914" s="75">
        <v>58153.8</v>
      </c>
    </row>
    <row r="1915" spans="1:9" ht="18">
      <c r="A1915" s="332">
        <v>21020403</v>
      </c>
      <c r="B1915" s="273" t="s">
        <v>662</v>
      </c>
      <c r="C1915" s="198"/>
      <c r="D1915" s="152" t="s">
        <v>818</v>
      </c>
      <c r="E1915" s="115" t="s">
        <v>180</v>
      </c>
      <c r="F1915" s="76"/>
      <c r="G1915" s="75">
        <v>7560</v>
      </c>
      <c r="H1915" s="76">
        <v>6300</v>
      </c>
      <c r="I1915" s="75">
        <v>7786.8</v>
      </c>
    </row>
    <row r="1916" spans="1:9" ht="18">
      <c r="A1916" s="332">
        <v>21020404</v>
      </c>
      <c r="B1916" s="273" t="s">
        <v>662</v>
      </c>
      <c r="C1916" s="198"/>
      <c r="D1916" s="152" t="s">
        <v>818</v>
      </c>
      <c r="E1916" s="115" t="s">
        <v>181</v>
      </c>
      <c r="F1916" s="76"/>
      <c r="G1916" s="75">
        <v>22314</v>
      </c>
      <c r="H1916" s="76">
        <v>18595</v>
      </c>
      <c r="I1916" s="75">
        <v>22983.42</v>
      </c>
    </row>
    <row r="1917" spans="1:9" ht="18">
      <c r="A1917" s="548" t="s">
        <v>991</v>
      </c>
      <c r="B1917" s="273" t="s">
        <v>662</v>
      </c>
      <c r="C1917" s="198"/>
      <c r="D1917" s="152" t="s">
        <v>818</v>
      </c>
      <c r="E1917" s="115" t="s">
        <v>184</v>
      </c>
      <c r="F1917" s="76"/>
      <c r="G1917" s="75"/>
      <c r="H1917" s="76">
        <v>0</v>
      </c>
      <c r="I1917" s="75">
        <v>0</v>
      </c>
    </row>
    <row r="1918" spans="1:9" ht="18">
      <c r="A1918" s="332">
        <v>21020415</v>
      </c>
      <c r="B1918" s="273" t="s">
        <v>662</v>
      </c>
      <c r="C1918" s="198"/>
      <c r="D1918" s="152" t="s">
        <v>818</v>
      </c>
      <c r="E1918" s="115" t="s">
        <v>187</v>
      </c>
      <c r="F1918" s="76"/>
      <c r="G1918" s="75">
        <v>46314</v>
      </c>
      <c r="H1918" s="76">
        <v>38595</v>
      </c>
      <c r="I1918" s="75">
        <v>47703.42</v>
      </c>
    </row>
    <row r="1919" spans="1:9" ht="18">
      <c r="A1919" s="331">
        <v>21020500</v>
      </c>
      <c r="B1919" s="188"/>
      <c r="C1919" s="189"/>
      <c r="D1919" s="152" t="s">
        <v>818</v>
      </c>
      <c r="E1919" s="72" t="s">
        <v>195</v>
      </c>
      <c r="F1919" s="76"/>
      <c r="G1919" s="75"/>
      <c r="H1919" s="76">
        <v>0</v>
      </c>
      <c r="I1919" s="75">
        <v>0</v>
      </c>
    </row>
    <row r="1920" spans="1:9" ht="18">
      <c r="A1920" s="332">
        <v>21020501</v>
      </c>
      <c r="B1920" s="273" t="s">
        <v>662</v>
      </c>
      <c r="C1920" s="198"/>
      <c r="D1920" s="152" t="s">
        <v>818</v>
      </c>
      <c r="E1920" s="115" t="s">
        <v>178</v>
      </c>
      <c r="F1920" s="76">
        <v>115704</v>
      </c>
      <c r="G1920" s="75">
        <v>711632</v>
      </c>
      <c r="H1920" s="76">
        <v>593026.66666666663</v>
      </c>
      <c r="I1920" s="75">
        <v>732980.96</v>
      </c>
    </row>
    <row r="1921" spans="1:9" ht="18">
      <c r="A1921" s="333">
        <v>21020502</v>
      </c>
      <c r="B1921" s="273" t="s">
        <v>662</v>
      </c>
      <c r="C1921" s="204"/>
      <c r="D1921" s="152" t="s">
        <v>818</v>
      </c>
      <c r="E1921" s="115" t="s">
        <v>179</v>
      </c>
      <c r="F1921" s="76">
        <v>66117</v>
      </c>
      <c r="G1921" s="75">
        <v>94218</v>
      </c>
      <c r="H1921" s="76">
        <v>78515</v>
      </c>
      <c r="I1921" s="75">
        <v>97044.54</v>
      </c>
    </row>
    <row r="1922" spans="1:9" ht="18">
      <c r="A1922" s="333">
        <v>21020503</v>
      </c>
      <c r="B1922" s="273" t="s">
        <v>662</v>
      </c>
      <c r="C1922" s="204"/>
      <c r="D1922" s="152" t="s">
        <v>818</v>
      </c>
      <c r="E1922" s="115" t="s">
        <v>180</v>
      </c>
      <c r="F1922" s="76">
        <v>5670</v>
      </c>
      <c r="G1922" s="75">
        <v>21600</v>
      </c>
      <c r="H1922" s="76">
        <v>18000</v>
      </c>
      <c r="I1922" s="75">
        <v>22248</v>
      </c>
    </row>
    <row r="1923" spans="1:9" ht="18">
      <c r="A1923" s="333">
        <v>21020504</v>
      </c>
      <c r="B1923" s="273" t="s">
        <v>662</v>
      </c>
      <c r="C1923" s="204"/>
      <c r="D1923" s="152" t="s">
        <v>818</v>
      </c>
      <c r="E1923" s="115" t="s">
        <v>181</v>
      </c>
      <c r="F1923" s="76">
        <v>21794</v>
      </c>
      <c r="G1923" s="75">
        <v>25803</v>
      </c>
      <c r="H1923" s="76">
        <v>21502.5</v>
      </c>
      <c r="I1923" s="75">
        <v>26577.09</v>
      </c>
    </row>
    <row r="1924" spans="1:9" ht="18">
      <c r="A1924" s="333">
        <v>21020512</v>
      </c>
      <c r="B1924" s="273" t="s">
        <v>662</v>
      </c>
      <c r="C1924" s="204"/>
      <c r="D1924" s="152" t="s">
        <v>818</v>
      </c>
      <c r="E1924" s="115" t="s">
        <v>184</v>
      </c>
      <c r="F1924" s="76"/>
      <c r="G1924" s="75"/>
      <c r="H1924" s="76">
        <v>0</v>
      </c>
      <c r="I1924" s="75">
        <v>0</v>
      </c>
    </row>
    <row r="1925" spans="1:9" ht="18">
      <c r="A1925" s="333">
        <v>21020515</v>
      </c>
      <c r="B1925" s="273" t="s">
        <v>662</v>
      </c>
      <c r="C1925" s="204"/>
      <c r="D1925" s="152" t="s">
        <v>818</v>
      </c>
      <c r="E1925" s="115" t="s">
        <v>187</v>
      </c>
      <c r="F1925" s="76">
        <v>34533</v>
      </c>
      <c r="G1925" s="75">
        <v>285464</v>
      </c>
      <c r="H1925" s="76">
        <v>237886.66666666666</v>
      </c>
      <c r="I1925" s="75">
        <v>294027.92</v>
      </c>
    </row>
    <row r="1926" spans="1:9" ht="18">
      <c r="A1926" s="200">
        <v>21020600</v>
      </c>
      <c r="B1926" s="201"/>
      <c r="C1926" s="202"/>
      <c r="D1926" s="152" t="s">
        <v>818</v>
      </c>
      <c r="E1926" s="72" t="s">
        <v>196</v>
      </c>
      <c r="F1926" s="76"/>
      <c r="G1926" s="75"/>
      <c r="H1926" s="76">
        <v>0</v>
      </c>
      <c r="I1926" s="75">
        <v>0</v>
      </c>
    </row>
    <row r="1927" spans="1:9" ht="18">
      <c r="A1927" s="294">
        <v>21020605</v>
      </c>
      <c r="B1927" s="273" t="s">
        <v>662</v>
      </c>
      <c r="C1927" s="204"/>
      <c r="D1927" s="152" t="s">
        <v>818</v>
      </c>
      <c r="E1927" s="80" t="s">
        <v>199</v>
      </c>
      <c r="F1927" s="76"/>
      <c r="G1927" s="75"/>
    </row>
    <row r="1928" spans="1:9" ht="18">
      <c r="A1928" s="325">
        <v>22020000</v>
      </c>
      <c r="B1928" s="210"/>
      <c r="C1928" s="211"/>
      <c r="D1928" s="210"/>
      <c r="E1928" s="127" t="s">
        <v>204</v>
      </c>
      <c r="F1928" s="76"/>
      <c r="G1928" s="75"/>
    </row>
    <row r="1929" spans="1:9" ht="18">
      <c r="A1929" s="325">
        <v>22020100</v>
      </c>
      <c r="B1929" s="210"/>
      <c r="C1929" s="211"/>
      <c r="D1929" s="210"/>
      <c r="E1929" s="127" t="s">
        <v>205</v>
      </c>
      <c r="F1929" s="76"/>
      <c r="G1929" s="75"/>
    </row>
    <row r="1930" spans="1:9" ht="18">
      <c r="A1930" s="335">
        <v>22020102</v>
      </c>
      <c r="B1930" s="273" t="s">
        <v>662</v>
      </c>
      <c r="C1930" s="155"/>
      <c r="D1930" s="152" t="s">
        <v>818</v>
      </c>
      <c r="E1930" s="207" t="s">
        <v>207</v>
      </c>
      <c r="F1930" s="76"/>
      <c r="G1930" s="75">
        <v>200000</v>
      </c>
      <c r="H1930" s="76">
        <v>120000</v>
      </c>
      <c r="I1930" s="75">
        <v>200000</v>
      </c>
    </row>
    <row r="1931" spans="1:9" ht="36">
      <c r="A1931" s="325">
        <v>22021000</v>
      </c>
      <c r="B1931" s="210"/>
      <c r="C1931" s="211"/>
      <c r="D1931" s="152" t="s">
        <v>818</v>
      </c>
      <c r="E1931" s="127" t="s">
        <v>249</v>
      </c>
      <c r="F1931" s="76"/>
      <c r="G1931" s="75"/>
    </row>
    <row r="1932" spans="1:9" ht="18">
      <c r="A1932" s="335">
        <v>22021014</v>
      </c>
      <c r="B1932" s="273" t="s">
        <v>662</v>
      </c>
      <c r="C1932" s="155"/>
      <c r="D1932" s="152" t="s">
        <v>818</v>
      </c>
      <c r="E1932" s="115" t="s">
        <v>259</v>
      </c>
      <c r="F1932" s="76"/>
      <c r="G1932" s="75">
        <v>4000000</v>
      </c>
      <c r="I1932" s="75">
        <v>5000000</v>
      </c>
    </row>
    <row r="1933" spans="1:9" ht="18">
      <c r="A1933" s="335">
        <v>22021017</v>
      </c>
      <c r="B1933" s="273" t="s">
        <v>662</v>
      </c>
      <c r="C1933" s="155"/>
      <c r="D1933" s="152" t="s">
        <v>818</v>
      </c>
      <c r="E1933" s="115" t="s">
        <v>262</v>
      </c>
      <c r="F1933" s="76"/>
      <c r="G1933" s="75">
        <v>2000000</v>
      </c>
      <c r="H1933" s="76">
        <v>1450000</v>
      </c>
      <c r="I1933" s="75">
        <v>3000000</v>
      </c>
    </row>
    <row r="1934" spans="1:9" ht="18">
      <c r="A1934" s="325"/>
      <c r="B1934" s="210"/>
      <c r="C1934" s="211"/>
      <c r="D1934" s="210"/>
      <c r="E1934" s="133" t="s">
        <v>164</v>
      </c>
      <c r="F1934" s="174">
        <f>SUM(F1897:F1927)</f>
        <v>574406</v>
      </c>
      <c r="G1934" s="174">
        <f t="shared" ref="G1934:I1934" si="185">SUM(G1897:G1927)</f>
        <v>3325413</v>
      </c>
      <c r="H1934" s="174">
        <f t="shared" si="185"/>
        <v>2771177.4999999995</v>
      </c>
      <c r="I1934" s="174">
        <f t="shared" si="185"/>
        <v>4812035.3699999992</v>
      </c>
    </row>
    <row r="1935" spans="1:9" ht="18.75" thickBot="1">
      <c r="A1935" s="326"/>
      <c r="B1935" s="168"/>
      <c r="C1935" s="169"/>
      <c r="D1935" s="168"/>
      <c r="E1935" s="170" t="s">
        <v>204</v>
      </c>
      <c r="F1935" s="174">
        <f>SUM(F1930:F1933)</f>
        <v>0</v>
      </c>
      <c r="G1935" s="174">
        <f t="shared" ref="G1935:I1935" si="186">SUM(G1930:G1933)</f>
        <v>6200000</v>
      </c>
      <c r="H1935" s="174">
        <f t="shared" si="186"/>
        <v>1570000</v>
      </c>
      <c r="I1935" s="174">
        <f t="shared" si="186"/>
        <v>8200000</v>
      </c>
    </row>
    <row r="1936" spans="1:9" ht="19.5" thickBot="1">
      <c r="A1936" s="336"/>
      <c r="B1936" s="216"/>
      <c r="C1936" s="296"/>
      <c r="D1936" s="218"/>
      <c r="E1936" s="308" t="s">
        <v>300</v>
      </c>
      <c r="F1936" s="174">
        <f>F1934+F1935</f>
        <v>574406</v>
      </c>
      <c r="G1936" s="174">
        <f t="shared" ref="G1936:I1936" si="187">G1934+G1935</f>
        <v>9525413</v>
      </c>
      <c r="H1936" s="174">
        <f t="shared" si="187"/>
        <v>4341177.5</v>
      </c>
      <c r="I1936" s="174">
        <f t="shared" si="187"/>
        <v>13012035.369999999</v>
      </c>
    </row>
    <row r="1937" spans="1:9" ht="37.5">
      <c r="A1937" s="694" t="s">
        <v>819</v>
      </c>
      <c r="B1937" s="695"/>
      <c r="C1937" s="695"/>
      <c r="D1937" s="695"/>
      <c r="E1937" s="695"/>
      <c r="F1937" s="695"/>
      <c r="G1937" s="695"/>
      <c r="H1937" s="695"/>
      <c r="I1937" s="696"/>
    </row>
    <row r="1938" spans="1:9" ht="23.25">
      <c r="A1938" s="697" t="s">
        <v>492</v>
      </c>
      <c r="B1938" s="698"/>
      <c r="C1938" s="698"/>
      <c r="D1938" s="698"/>
      <c r="E1938" s="698"/>
      <c r="F1938" s="698"/>
      <c r="G1938" s="698"/>
      <c r="H1938" s="698"/>
      <c r="I1938" s="699"/>
    </row>
    <row r="1939" spans="1:9" ht="22.5">
      <c r="A1939" s="689" t="s">
        <v>1046</v>
      </c>
      <c r="B1939" s="690"/>
      <c r="C1939" s="690"/>
      <c r="D1939" s="690"/>
      <c r="E1939" s="690"/>
      <c r="F1939" s="690"/>
      <c r="G1939" s="690"/>
      <c r="H1939" s="690"/>
      <c r="I1939" s="700"/>
    </row>
    <row r="1940" spans="1:9" ht="18.75" customHeight="1" thickBot="1">
      <c r="A1940" s="728" t="s">
        <v>281</v>
      </c>
      <c r="B1940" s="728"/>
      <c r="C1940" s="728"/>
      <c r="D1940" s="728"/>
      <c r="E1940" s="728"/>
      <c r="F1940" s="728"/>
      <c r="G1940" s="728"/>
      <c r="H1940" s="728"/>
      <c r="I1940" s="728"/>
    </row>
    <row r="1941" spans="1:9" ht="18.75" thickBot="1">
      <c r="A1941" s="718" t="s">
        <v>448</v>
      </c>
      <c r="B1941" s="719"/>
      <c r="C1941" s="719"/>
      <c r="D1941" s="719"/>
      <c r="E1941" s="719"/>
      <c r="F1941" s="719"/>
      <c r="G1941" s="719"/>
      <c r="H1941" s="719"/>
      <c r="I1941" s="720"/>
    </row>
    <row r="1942" spans="1:9" s="171" customFormat="1" ht="36.75" thickBot="1">
      <c r="A1942" s="143" t="s">
        <v>471</v>
      </c>
      <c r="B1942" s="68" t="s">
        <v>464</v>
      </c>
      <c r="C1942" s="144" t="s">
        <v>460</v>
      </c>
      <c r="D1942" s="68" t="s">
        <v>463</v>
      </c>
      <c r="E1942" s="145" t="s">
        <v>1</v>
      </c>
      <c r="F1942" s="68" t="s">
        <v>1003</v>
      </c>
      <c r="G1942" s="146" t="s">
        <v>1002</v>
      </c>
      <c r="H1942" s="636" t="s">
        <v>1001</v>
      </c>
      <c r="I1942" s="637" t="s">
        <v>1048</v>
      </c>
    </row>
    <row r="1943" spans="1:9" ht="18">
      <c r="A1943" s="383">
        <v>20000000</v>
      </c>
      <c r="B1943" s="183"/>
      <c r="C1943" s="184"/>
      <c r="D1943" s="634" t="s">
        <v>818</v>
      </c>
      <c r="E1943" s="103" t="s">
        <v>163</v>
      </c>
      <c r="F1943" s="185"/>
      <c r="G1943" s="186"/>
      <c r="H1943" s="635"/>
      <c r="I1943" s="96"/>
    </row>
    <row r="1944" spans="1:9" ht="18">
      <c r="A1944" s="331">
        <v>21000000</v>
      </c>
      <c r="B1944" s="188"/>
      <c r="C1944" s="189"/>
      <c r="D1944" s="152" t="s">
        <v>818</v>
      </c>
      <c r="E1944" s="72" t="s">
        <v>164</v>
      </c>
      <c r="F1944" s="190"/>
      <c r="G1944" s="191"/>
    </row>
    <row r="1945" spans="1:9" ht="18">
      <c r="A1945" s="331">
        <v>21010000</v>
      </c>
      <c r="B1945" s="188"/>
      <c r="C1945" s="189"/>
      <c r="D1945" s="152" t="s">
        <v>818</v>
      </c>
      <c r="E1945" s="72" t="s">
        <v>165</v>
      </c>
      <c r="F1945" s="190"/>
      <c r="G1945" s="191"/>
    </row>
    <row r="1946" spans="1:9" ht="18">
      <c r="A1946" s="332">
        <v>21010103</v>
      </c>
      <c r="B1946" s="273" t="s">
        <v>662</v>
      </c>
      <c r="C1946" s="198"/>
      <c r="D1946" s="152" t="s">
        <v>818</v>
      </c>
      <c r="E1946" s="80" t="s">
        <v>168</v>
      </c>
      <c r="F1946" s="76"/>
      <c r="G1946" s="75">
        <v>659745</v>
      </c>
      <c r="H1946" s="76">
        <v>549787.5</v>
      </c>
      <c r="I1946" s="75">
        <v>679537.35</v>
      </c>
    </row>
    <row r="1947" spans="1:9" ht="18">
      <c r="A1947" s="332">
        <v>21010104</v>
      </c>
      <c r="B1947" s="273" t="s">
        <v>662</v>
      </c>
      <c r="C1947" s="198"/>
      <c r="D1947" s="152" t="s">
        <v>818</v>
      </c>
      <c r="E1947" s="80" t="s">
        <v>169</v>
      </c>
      <c r="F1947" s="76"/>
      <c r="G1947" s="75"/>
      <c r="H1947" s="76">
        <v>0</v>
      </c>
      <c r="I1947" s="75">
        <v>0</v>
      </c>
    </row>
    <row r="1948" spans="1:9" ht="18">
      <c r="A1948" s="332">
        <v>21010105</v>
      </c>
      <c r="B1948" s="273" t="s">
        <v>662</v>
      </c>
      <c r="C1948" s="198"/>
      <c r="D1948" s="152" t="s">
        <v>818</v>
      </c>
      <c r="E1948" s="80" t="s">
        <v>170</v>
      </c>
      <c r="F1948" s="76"/>
      <c r="G1948" s="75">
        <v>758380</v>
      </c>
      <c r="H1948" s="76">
        <v>631983.33333333337</v>
      </c>
      <c r="I1948" s="75">
        <v>781131.4</v>
      </c>
    </row>
    <row r="1949" spans="1:9" ht="18">
      <c r="A1949" s="197">
        <v>21010106</v>
      </c>
      <c r="B1949" s="273" t="s">
        <v>662</v>
      </c>
      <c r="C1949" s="198"/>
      <c r="D1949" s="152" t="s">
        <v>818</v>
      </c>
      <c r="E1949" s="80" t="s">
        <v>171</v>
      </c>
      <c r="F1949" s="76"/>
      <c r="G1949" s="75"/>
      <c r="H1949" s="76">
        <v>0</v>
      </c>
      <c r="I1949" s="75">
        <v>0</v>
      </c>
    </row>
    <row r="1950" spans="1:9" ht="18">
      <c r="A1950" s="226"/>
      <c r="B1950" s="273" t="s">
        <v>662</v>
      </c>
      <c r="C1950" s="198"/>
      <c r="D1950" s="152" t="s">
        <v>818</v>
      </c>
      <c r="E1950" s="115" t="s">
        <v>693</v>
      </c>
      <c r="F1950" s="76"/>
      <c r="G1950" s="75"/>
      <c r="I1950" s="75">
        <v>1806233.75</v>
      </c>
    </row>
    <row r="1951" spans="1:9" ht="36">
      <c r="A1951" s="331">
        <v>21020300</v>
      </c>
      <c r="B1951" s="188"/>
      <c r="C1951" s="189"/>
      <c r="D1951" s="152" t="s">
        <v>818</v>
      </c>
      <c r="E1951" s="72" t="s">
        <v>193</v>
      </c>
      <c r="F1951" s="76"/>
      <c r="G1951" s="75"/>
      <c r="H1951" s="76">
        <v>0</v>
      </c>
      <c r="I1951" s="75">
        <v>0</v>
      </c>
    </row>
    <row r="1952" spans="1:9" ht="18">
      <c r="A1952" s="332">
        <v>21020301</v>
      </c>
      <c r="B1952" s="273" t="s">
        <v>662</v>
      </c>
      <c r="C1952" s="198"/>
      <c r="D1952" s="152" t="s">
        <v>818</v>
      </c>
      <c r="E1952" s="115" t="s">
        <v>178</v>
      </c>
      <c r="F1952" s="76">
        <v>277236</v>
      </c>
      <c r="G1952" s="75">
        <v>238272</v>
      </c>
      <c r="H1952" s="76">
        <v>198560</v>
      </c>
      <c r="I1952" s="75">
        <v>245420.16</v>
      </c>
    </row>
    <row r="1953" spans="1:9" ht="18">
      <c r="A1953" s="332">
        <v>21020302</v>
      </c>
      <c r="B1953" s="273" t="s">
        <v>662</v>
      </c>
      <c r="C1953" s="198"/>
      <c r="D1953" s="152" t="s">
        <v>818</v>
      </c>
      <c r="E1953" s="115" t="s">
        <v>179</v>
      </c>
      <c r="F1953" s="76">
        <v>158418</v>
      </c>
      <c r="G1953" s="75">
        <v>134808</v>
      </c>
      <c r="H1953" s="76">
        <v>112340</v>
      </c>
      <c r="I1953" s="75">
        <v>138852.24</v>
      </c>
    </row>
    <row r="1954" spans="1:9" ht="18">
      <c r="A1954" s="332">
        <v>21020303</v>
      </c>
      <c r="B1954" s="273" t="s">
        <v>662</v>
      </c>
      <c r="C1954" s="198"/>
      <c r="D1954" s="152" t="s">
        <v>818</v>
      </c>
      <c r="E1954" s="115" t="s">
        <v>180</v>
      </c>
      <c r="F1954" s="76">
        <v>7290</v>
      </c>
      <c r="G1954" s="75">
        <v>8640</v>
      </c>
      <c r="H1954" s="76">
        <v>7200</v>
      </c>
      <c r="I1954" s="75">
        <v>8899.2000000000007</v>
      </c>
    </row>
    <row r="1955" spans="1:9" ht="18">
      <c r="A1955" s="332">
        <v>21020304</v>
      </c>
      <c r="B1955" s="273" t="s">
        <v>662</v>
      </c>
      <c r="C1955" s="198"/>
      <c r="D1955" s="152" t="s">
        <v>818</v>
      </c>
      <c r="E1955" s="115" t="s">
        <v>181</v>
      </c>
      <c r="F1955" s="76">
        <v>39600</v>
      </c>
      <c r="G1955" s="75">
        <v>23696</v>
      </c>
      <c r="H1955" s="76">
        <v>19746.666666666668</v>
      </c>
      <c r="I1955" s="75">
        <v>24406.880000000001</v>
      </c>
    </row>
    <row r="1956" spans="1:9" ht="18">
      <c r="A1956" s="332">
        <v>21020312</v>
      </c>
      <c r="B1956" s="273" t="s">
        <v>662</v>
      </c>
      <c r="C1956" s="198"/>
      <c r="D1956" s="152" t="s">
        <v>818</v>
      </c>
      <c r="E1956" s="115" t="s">
        <v>184</v>
      </c>
      <c r="F1956" s="76"/>
      <c r="G1956" s="75"/>
      <c r="H1956" s="76">
        <v>0</v>
      </c>
      <c r="I1956" s="75">
        <v>0</v>
      </c>
    </row>
    <row r="1957" spans="1:9" ht="18">
      <c r="A1957" s="332">
        <v>21020315</v>
      </c>
      <c r="B1957" s="273" t="s">
        <v>662</v>
      </c>
      <c r="C1957" s="198"/>
      <c r="D1957" s="152" t="s">
        <v>818</v>
      </c>
      <c r="E1957" s="115" t="s">
        <v>187</v>
      </c>
      <c r="F1957" s="76">
        <v>57600</v>
      </c>
      <c r="G1957" s="75">
        <v>57696</v>
      </c>
      <c r="H1957" s="76">
        <v>48080</v>
      </c>
      <c r="I1957" s="75">
        <v>59426.879999999997</v>
      </c>
    </row>
    <row r="1958" spans="1:9" ht="18">
      <c r="A1958" s="197">
        <v>21020314</v>
      </c>
      <c r="B1958" s="273" t="s">
        <v>662</v>
      </c>
      <c r="C1958" s="198"/>
      <c r="D1958" s="152" t="s">
        <v>818</v>
      </c>
      <c r="E1958" s="115" t="s">
        <v>532</v>
      </c>
      <c r="F1958" s="76">
        <v>541997</v>
      </c>
      <c r="G1958" s="75"/>
      <c r="H1958" s="76">
        <v>0</v>
      </c>
      <c r="I1958" s="75">
        <v>0</v>
      </c>
    </row>
    <row r="1959" spans="1:9" ht="18">
      <c r="A1959" s="197">
        <v>21020305</v>
      </c>
      <c r="B1959" s="273" t="s">
        <v>662</v>
      </c>
      <c r="C1959" s="198"/>
      <c r="D1959" s="152" t="s">
        <v>818</v>
      </c>
      <c r="E1959" s="115" t="s">
        <v>533</v>
      </c>
      <c r="F1959" s="76">
        <v>333599</v>
      </c>
      <c r="G1959" s="75"/>
      <c r="H1959" s="76">
        <v>0</v>
      </c>
      <c r="I1959" s="75">
        <v>0</v>
      </c>
    </row>
    <row r="1960" spans="1:9" ht="18">
      <c r="A1960" s="197">
        <v>21020306</v>
      </c>
      <c r="B1960" s="273" t="s">
        <v>662</v>
      </c>
      <c r="C1960" s="198"/>
      <c r="D1960" s="152" t="s">
        <v>818</v>
      </c>
      <c r="E1960" s="115" t="s">
        <v>534</v>
      </c>
      <c r="F1960" s="76">
        <v>28350</v>
      </c>
      <c r="G1960" s="75"/>
      <c r="H1960" s="76">
        <v>0</v>
      </c>
      <c r="I1960" s="75">
        <v>0</v>
      </c>
    </row>
    <row r="1961" spans="1:9" ht="18">
      <c r="A1961" s="331">
        <v>21020400</v>
      </c>
      <c r="B1961" s="188"/>
      <c r="C1961" s="189"/>
      <c r="D1961" s="152" t="s">
        <v>818</v>
      </c>
      <c r="E1961" s="72" t="s">
        <v>194</v>
      </c>
      <c r="F1961" s="76"/>
      <c r="G1961" s="75"/>
      <c r="H1961" s="76">
        <v>0</v>
      </c>
      <c r="I1961" s="75">
        <v>0</v>
      </c>
    </row>
    <row r="1962" spans="1:9" ht="18">
      <c r="A1962" s="332">
        <v>21020401</v>
      </c>
      <c r="B1962" s="273" t="s">
        <v>662</v>
      </c>
      <c r="C1962" s="198"/>
      <c r="D1962" s="152" t="s">
        <v>818</v>
      </c>
      <c r="E1962" s="115" t="s">
        <v>178</v>
      </c>
      <c r="F1962" s="76"/>
      <c r="G1962" s="75"/>
      <c r="H1962" s="76">
        <v>0</v>
      </c>
      <c r="I1962" s="75">
        <v>0</v>
      </c>
    </row>
    <row r="1963" spans="1:9" ht="18">
      <c r="A1963" s="332">
        <v>21020402</v>
      </c>
      <c r="B1963" s="273" t="s">
        <v>662</v>
      </c>
      <c r="C1963" s="198"/>
      <c r="D1963" s="152" t="s">
        <v>818</v>
      </c>
      <c r="E1963" s="115" t="s">
        <v>179</v>
      </c>
      <c r="F1963" s="76"/>
      <c r="G1963" s="75"/>
      <c r="H1963" s="76">
        <v>0</v>
      </c>
      <c r="I1963" s="75">
        <v>0</v>
      </c>
    </row>
    <row r="1964" spans="1:9" ht="18">
      <c r="A1964" s="332">
        <v>21020403</v>
      </c>
      <c r="B1964" s="273" t="s">
        <v>662</v>
      </c>
      <c r="C1964" s="198"/>
      <c r="D1964" s="152" t="s">
        <v>818</v>
      </c>
      <c r="E1964" s="115" t="s">
        <v>180</v>
      </c>
      <c r="F1964" s="76"/>
      <c r="G1964" s="75"/>
      <c r="H1964" s="76">
        <v>0</v>
      </c>
      <c r="I1964" s="75">
        <v>0</v>
      </c>
    </row>
    <row r="1965" spans="1:9" ht="18">
      <c r="A1965" s="332">
        <v>21020404</v>
      </c>
      <c r="B1965" s="273" t="s">
        <v>662</v>
      </c>
      <c r="C1965" s="198"/>
      <c r="D1965" s="152" t="s">
        <v>818</v>
      </c>
      <c r="E1965" s="115" t="s">
        <v>181</v>
      </c>
      <c r="F1965" s="76"/>
      <c r="G1965" s="75"/>
      <c r="H1965" s="76">
        <v>0</v>
      </c>
      <c r="I1965" s="75">
        <v>0</v>
      </c>
    </row>
    <row r="1966" spans="1:9" ht="18">
      <c r="A1966" s="332">
        <v>21020412</v>
      </c>
      <c r="B1966" s="273" t="s">
        <v>662</v>
      </c>
      <c r="C1966" s="198"/>
      <c r="D1966" s="152" t="s">
        <v>818</v>
      </c>
      <c r="E1966" s="115" t="s">
        <v>184</v>
      </c>
      <c r="F1966" s="76"/>
      <c r="G1966" s="75"/>
      <c r="H1966" s="76">
        <v>0</v>
      </c>
      <c r="I1966" s="75">
        <v>0</v>
      </c>
    </row>
    <row r="1967" spans="1:9" ht="18">
      <c r="A1967" s="332">
        <v>21020415</v>
      </c>
      <c r="B1967" s="273" t="s">
        <v>662</v>
      </c>
      <c r="C1967" s="198"/>
      <c r="D1967" s="152" t="s">
        <v>818</v>
      </c>
      <c r="E1967" s="115" t="s">
        <v>187</v>
      </c>
      <c r="F1967" s="76"/>
      <c r="G1967" s="75"/>
      <c r="H1967" s="76">
        <v>0</v>
      </c>
      <c r="I1967" s="75">
        <v>0</v>
      </c>
    </row>
    <row r="1968" spans="1:9" ht="18">
      <c r="A1968" s="331">
        <v>21020500</v>
      </c>
      <c r="B1968" s="188"/>
      <c r="C1968" s="189"/>
      <c r="D1968" s="152" t="s">
        <v>818</v>
      </c>
      <c r="E1968" s="72" t="s">
        <v>195</v>
      </c>
      <c r="F1968" s="76"/>
      <c r="G1968" s="75"/>
      <c r="H1968" s="76">
        <v>0</v>
      </c>
      <c r="I1968" s="75">
        <v>0</v>
      </c>
    </row>
    <row r="1969" spans="1:9" ht="18">
      <c r="A1969" s="332">
        <v>21020501</v>
      </c>
      <c r="B1969" s="273" t="s">
        <v>662</v>
      </c>
      <c r="C1969" s="198"/>
      <c r="D1969" s="152" t="s">
        <v>818</v>
      </c>
      <c r="E1969" s="115" t="s">
        <v>178</v>
      </c>
      <c r="F1969" s="76"/>
      <c r="G1969" s="75">
        <v>251134</v>
      </c>
      <c r="H1969" s="76">
        <v>209278.33333333334</v>
      </c>
      <c r="I1969" s="75">
        <v>258668.02</v>
      </c>
    </row>
    <row r="1970" spans="1:9" ht="18">
      <c r="A1970" s="333">
        <v>21020502</v>
      </c>
      <c r="B1970" s="273" t="s">
        <v>662</v>
      </c>
      <c r="C1970" s="204"/>
      <c r="D1970" s="152" t="s">
        <v>818</v>
      </c>
      <c r="E1970" s="115" t="s">
        <v>179</v>
      </c>
      <c r="F1970" s="76"/>
      <c r="G1970" s="75">
        <v>137076</v>
      </c>
      <c r="H1970" s="76">
        <v>114230</v>
      </c>
      <c r="I1970" s="75">
        <v>141188.28</v>
      </c>
    </row>
    <row r="1971" spans="1:9" ht="18">
      <c r="A1971" s="333">
        <v>21020503</v>
      </c>
      <c r="B1971" s="273" t="s">
        <v>662</v>
      </c>
      <c r="C1971" s="204"/>
      <c r="D1971" s="152" t="s">
        <v>818</v>
      </c>
      <c r="E1971" s="115" t="s">
        <v>180</v>
      </c>
      <c r="F1971" s="76"/>
      <c r="G1971" s="75">
        <v>32400</v>
      </c>
      <c r="H1971" s="76">
        <v>27000</v>
      </c>
      <c r="I1971" s="75">
        <v>33372</v>
      </c>
    </row>
    <row r="1972" spans="1:9" ht="18">
      <c r="A1972" s="333">
        <v>21020504</v>
      </c>
      <c r="B1972" s="273" t="s">
        <v>662</v>
      </c>
      <c r="C1972" s="204"/>
      <c r="D1972" s="152" t="s">
        <v>818</v>
      </c>
      <c r="E1972" s="115" t="s">
        <v>181</v>
      </c>
      <c r="F1972" s="76"/>
      <c r="G1972" s="75">
        <v>38017</v>
      </c>
      <c r="H1972" s="76">
        <v>31680.833333333332</v>
      </c>
      <c r="I1972" s="75">
        <v>39157.51</v>
      </c>
    </row>
    <row r="1973" spans="1:9" ht="18">
      <c r="A1973" s="333">
        <v>21020512</v>
      </c>
      <c r="B1973" s="273" t="s">
        <v>662</v>
      </c>
      <c r="C1973" s="204"/>
      <c r="D1973" s="152" t="s">
        <v>818</v>
      </c>
      <c r="E1973" s="115" t="s">
        <v>184</v>
      </c>
      <c r="F1973" s="76"/>
      <c r="G1973" s="75"/>
      <c r="H1973" s="76">
        <v>0</v>
      </c>
      <c r="I1973" s="75">
        <v>0</v>
      </c>
    </row>
    <row r="1974" spans="1:9" ht="18">
      <c r="A1974" s="333">
        <v>21020515</v>
      </c>
      <c r="B1974" s="273" t="s">
        <v>662</v>
      </c>
      <c r="C1974" s="204"/>
      <c r="D1974" s="152" t="s">
        <v>818</v>
      </c>
      <c r="E1974" s="115" t="s">
        <v>187</v>
      </c>
      <c r="F1974" s="76"/>
      <c r="G1974" s="75">
        <v>427508</v>
      </c>
      <c r="H1974" s="76">
        <v>356256.66666666669</v>
      </c>
      <c r="I1974" s="75">
        <v>440333.24</v>
      </c>
    </row>
    <row r="1975" spans="1:9" ht="18">
      <c r="A1975" s="200">
        <v>21020600</v>
      </c>
      <c r="B1975" s="201"/>
      <c r="C1975" s="202"/>
      <c r="D1975" s="152" t="s">
        <v>818</v>
      </c>
      <c r="E1975" s="72" t="s">
        <v>196</v>
      </c>
      <c r="F1975" s="76"/>
      <c r="G1975" s="75"/>
      <c r="H1975" s="76">
        <v>0</v>
      </c>
      <c r="I1975" s="75">
        <v>0</v>
      </c>
    </row>
    <row r="1976" spans="1:9" ht="18">
      <c r="A1976" s="294">
        <v>21020605</v>
      </c>
      <c r="B1976" s="273" t="s">
        <v>662</v>
      </c>
      <c r="C1976" s="204"/>
      <c r="D1976" s="152" t="s">
        <v>818</v>
      </c>
      <c r="E1976" s="80" t="s">
        <v>199</v>
      </c>
      <c r="F1976" s="76"/>
      <c r="G1976" s="75"/>
    </row>
    <row r="1977" spans="1:9" ht="18">
      <c r="A1977" s="325">
        <v>22020000</v>
      </c>
      <c r="B1977" s="210"/>
      <c r="C1977" s="211"/>
      <c r="D1977" s="152" t="s">
        <v>818</v>
      </c>
      <c r="E1977" s="127" t="s">
        <v>204</v>
      </c>
      <c r="F1977" s="76"/>
      <c r="G1977" s="75"/>
    </row>
    <row r="1978" spans="1:9" ht="18">
      <c r="A1978" s="325">
        <v>22020100</v>
      </c>
      <c r="B1978" s="210"/>
      <c r="C1978" s="211"/>
      <c r="D1978" s="152" t="s">
        <v>818</v>
      </c>
      <c r="E1978" s="127" t="s">
        <v>205</v>
      </c>
      <c r="F1978" s="76"/>
      <c r="G1978" s="75"/>
    </row>
    <row r="1979" spans="1:9" ht="18.75">
      <c r="A1979" s="257">
        <v>22020101</v>
      </c>
      <c r="B1979" s="273" t="s">
        <v>662</v>
      </c>
      <c r="C1979" s="321"/>
      <c r="D1979" s="152" t="s">
        <v>818</v>
      </c>
      <c r="E1979" s="314" t="s">
        <v>206</v>
      </c>
      <c r="F1979" s="76"/>
      <c r="G1979" s="75">
        <v>200000</v>
      </c>
      <c r="H1979" s="76">
        <v>140000</v>
      </c>
      <c r="I1979" s="75">
        <v>200000</v>
      </c>
    </row>
    <row r="1980" spans="1:9" ht="18.75">
      <c r="A1980" s="257">
        <v>22020102</v>
      </c>
      <c r="B1980" s="273" t="s">
        <v>662</v>
      </c>
      <c r="C1980" s="321"/>
      <c r="D1980" s="152" t="s">
        <v>818</v>
      </c>
      <c r="E1980" s="314" t="s">
        <v>207</v>
      </c>
      <c r="F1980" s="76"/>
      <c r="G1980" s="75"/>
    </row>
    <row r="1981" spans="1:9" ht="18.75">
      <c r="A1981" s="257">
        <v>22020103</v>
      </c>
      <c r="B1981" s="273" t="s">
        <v>662</v>
      </c>
      <c r="C1981" s="321"/>
      <c r="D1981" s="152" t="s">
        <v>818</v>
      </c>
      <c r="E1981" s="314" t="s">
        <v>208</v>
      </c>
      <c r="F1981" s="76"/>
      <c r="G1981" s="75">
        <v>4000000</v>
      </c>
      <c r="H1981" s="76">
        <v>1450000</v>
      </c>
      <c r="I1981" s="75">
        <v>2000000</v>
      </c>
    </row>
    <row r="1982" spans="1:9" ht="18.75">
      <c r="A1982" s="257">
        <v>22020104</v>
      </c>
      <c r="B1982" s="273" t="s">
        <v>662</v>
      </c>
      <c r="C1982" s="321"/>
      <c r="D1982" s="152" t="s">
        <v>818</v>
      </c>
      <c r="E1982" s="314" t="s">
        <v>209</v>
      </c>
      <c r="F1982" s="76"/>
      <c r="G1982" s="75"/>
    </row>
    <row r="1983" spans="1:9" s="134" customFormat="1" ht="36">
      <c r="A1983" s="325" t="s">
        <v>552</v>
      </c>
      <c r="B1983" s="210"/>
      <c r="C1983" s="211"/>
      <c r="D1983" s="152" t="s">
        <v>818</v>
      </c>
      <c r="E1983" s="208" t="s">
        <v>249</v>
      </c>
    </row>
    <row r="1984" spans="1:9" ht="18">
      <c r="A1984" s="335" t="s">
        <v>553</v>
      </c>
      <c r="B1984" s="273" t="s">
        <v>662</v>
      </c>
      <c r="C1984" s="155"/>
      <c r="D1984" s="152" t="s">
        <v>818</v>
      </c>
      <c r="E1984" s="207" t="s">
        <v>250</v>
      </c>
      <c r="F1984" s="76"/>
      <c r="G1984" s="75">
        <v>2000000</v>
      </c>
      <c r="H1984" s="76">
        <v>1650000</v>
      </c>
      <c r="I1984" s="75">
        <v>3000000</v>
      </c>
    </row>
    <row r="1985" spans="1:9" ht="18">
      <c r="A1985" s="255">
        <v>220207</v>
      </c>
      <c r="B1985" s="319"/>
      <c r="C1985" s="320"/>
      <c r="D1985" s="152" t="s">
        <v>818</v>
      </c>
      <c r="E1985" s="317" t="s">
        <v>728</v>
      </c>
      <c r="F1985" s="76"/>
      <c r="G1985" s="75"/>
    </row>
    <row r="1986" spans="1:9" ht="18">
      <c r="A1986" s="318">
        <v>22020710</v>
      </c>
      <c r="B1986" s="273" t="s">
        <v>662</v>
      </c>
      <c r="C1986" s="320"/>
      <c r="D1986" s="152" t="s">
        <v>818</v>
      </c>
      <c r="E1986" s="407" t="s">
        <v>729</v>
      </c>
      <c r="F1986" s="76"/>
      <c r="G1986" s="75"/>
    </row>
    <row r="1987" spans="1:9" ht="54">
      <c r="A1987" s="335" t="s">
        <v>543</v>
      </c>
      <c r="B1987" s="552" t="s">
        <v>662</v>
      </c>
      <c r="C1987" s="211"/>
      <c r="D1987" s="210" t="s">
        <v>818</v>
      </c>
      <c r="E1987" s="208" t="s">
        <v>1044</v>
      </c>
      <c r="F1987" s="174"/>
      <c r="G1987" s="470">
        <v>66200000</v>
      </c>
      <c r="H1987" s="174">
        <v>47850000</v>
      </c>
      <c r="I1987" s="470">
        <v>70000000</v>
      </c>
    </row>
    <row r="1988" spans="1:9" ht="18">
      <c r="A1988" s="325"/>
      <c r="B1988" s="210"/>
      <c r="C1988" s="211"/>
      <c r="D1988" s="210"/>
      <c r="E1988" s="133" t="s">
        <v>164</v>
      </c>
      <c r="F1988" s="76">
        <f>SUM(F1946:F1976)</f>
        <v>1444090</v>
      </c>
      <c r="G1988" s="76">
        <f t="shared" ref="G1988:I1988" si="188">SUM(G1946:G1976)</f>
        <v>2767372</v>
      </c>
      <c r="H1988" s="76">
        <f t="shared" si="188"/>
        <v>2306143.3333333335</v>
      </c>
      <c r="I1988" s="76">
        <f t="shared" si="188"/>
        <v>4656626.91</v>
      </c>
    </row>
    <row r="1989" spans="1:9" ht="18.75" thickBot="1">
      <c r="A1989" s="326"/>
      <c r="B1989" s="168"/>
      <c r="C1989" s="169"/>
      <c r="D1989" s="168"/>
      <c r="E1989" s="170" t="s">
        <v>204</v>
      </c>
      <c r="F1989" s="76">
        <f>SUM(F1979:F1987)</f>
        <v>0</v>
      </c>
      <c r="G1989" s="76">
        <f t="shared" ref="G1989:I1989" si="189">SUM(G1979:G1987)</f>
        <v>72400000</v>
      </c>
      <c r="H1989" s="76">
        <f t="shared" si="189"/>
        <v>51090000</v>
      </c>
      <c r="I1989" s="76">
        <f t="shared" si="189"/>
        <v>75200000</v>
      </c>
    </row>
    <row r="1990" spans="1:9" ht="18.75" thickBot="1">
      <c r="A1990" s="327"/>
      <c r="B1990" s="244"/>
      <c r="C1990" s="245"/>
      <c r="D1990" s="244"/>
      <c r="E1990" s="162" t="s">
        <v>300</v>
      </c>
      <c r="F1990" s="76">
        <f>F1988+F1989</f>
        <v>1444090</v>
      </c>
      <c r="G1990" s="76">
        <f t="shared" ref="G1990:I1990" si="190">G1988+G1989</f>
        <v>75167372</v>
      </c>
      <c r="H1990" s="76">
        <f t="shared" si="190"/>
        <v>53396143.333333336</v>
      </c>
      <c r="I1990" s="76">
        <f t="shared" si="190"/>
        <v>79856626.909999996</v>
      </c>
    </row>
    <row r="1991" spans="1:9" ht="37.5">
      <c r="A1991" s="694" t="s">
        <v>819</v>
      </c>
      <c r="B1991" s="695"/>
      <c r="C1991" s="695"/>
      <c r="D1991" s="695"/>
      <c r="E1991" s="695"/>
      <c r="F1991" s="695"/>
      <c r="G1991" s="695"/>
      <c r="H1991" s="695"/>
      <c r="I1991" s="696"/>
    </row>
    <row r="1992" spans="1:9" ht="23.25">
      <c r="A1992" s="697" t="s">
        <v>492</v>
      </c>
      <c r="B1992" s="698"/>
      <c r="C1992" s="698"/>
      <c r="D1992" s="698"/>
      <c r="E1992" s="698"/>
      <c r="F1992" s="698"/>
      <c r="G1992" s="698"/>
      <c r="H1992" s="698"/>
      <c r="I1992" s="699"/>
    </row>
    <row r="1993" spans="1:9" ht="27.95" customHeight="1">
      <c r="A1993" s="689" t="s">
        <v>1046</v>
      </c>
      <c r="B1993" s="690"/>
      <c r="C1993" s="690"/>
      <c r="D1993" s="690"/>
      <c r="E1993" s="690"/>
      <c r="F1993" s="690"/>
      <c r="G1993" s="690"/>
      <c r="H1993" s="690"/>
      <c r="I1993" s="700"/>
    </row>
    <row r="1994" spans="1:9" ht="18.75" customHeight="1" thickBot="1">
      <c r="A1994" s="728" t="s">
        <v>336</v>
      </c>
      <c r="B1994" s="728"/>
      <c r="C1994" s="728"/>
      <c r="D1994" s="728"/>
      <c r="E1994" s="728"/>
      <c r="F1994" s="728"/>
      <c r="G1994" s="728"/>
      <c r="H1994" s="728"/>
      <c r="I1994" s="728"/>
    </row>
    <row r="1995" spans="1:9" ht="18.75" thickBot="1">
      <c r="A1995" s="704" t="s">
        <v>467</v>
      </c>
      <c r="B1995" s="705"/>
      <c r="C1995" s="705"/>
      <c r="D1995" s="705"/>
      <c r="E1995" s="705"/>
      <c r="F1995" s="705"/>
      <c r="G1995" s="705"/>
      <c r="H1995" s="705"/>
      <c r="I1995" s="706"/>
    </row>
    <row r="1996" spans="1:9" s="171" customFormat="1" ht="36.75" thickBot="1">
      <c r="A1996" s="143" t="s">
        <v>711</v>
      </c>
      <c r="B1996" s="68" t="s">
        <v>464</v>
      </c>
      <c r="C1996" s="144" t="s">
        <v>460</v>
      </c>
      <c r="D1996" s="68" t="s">
        <v>463</v>
      </c>
      <c r="E1996" s="145" t="s">
        <v>1</v>
      </c>
      <c r="F1996" s="68" t="s">
        <v>1003</v>
      </c>
      <c r="G1996" s="146" t="s">
        <v>1002</v>
      </c>
      <c r="H1996" s="147" t="s">
        <v>1001</v>
      </c>
      <c r="I1996" s="148" t="s">
        <v>1048</v>
      </c>
    </row>
    <row r="1997" spans="1:9" ht="18">
      <c r="A1997" s="324">
        <v>53500100101</v>
      </c>
      <c r="B1997" s="273" t="s">
        <v>662</v>
      </c>
      <c r="C1997" s="322"/>
      <c r="D1997" s="152" t="s">
        <v>818</v>
      </c>
      <c r="E1997" s="408" t="s">
        <v>376</v>
      </c>
      <c r="F1997" s="76">
        <f>F2065</f>
        <v>24932079</v>
      </c>
      <c r="G1997" s="76">
        <f t="shared" ref="G1997:I1997" si="191">G2065</f>
        <v>61544009</v>
      </c>
      <c r="H1997" s="76">
        <f t="shared" si="191"/>
        <v>49766674.166666672</v>
      </c>
      <c r="I1997" s="76">
        <f t="shared" si="191"/>
        <v>142145325.56999999</v>
      </c>
    </row>
    <row r="1998" spans="1:9" ht="36">
      <c r="A1998" s="325">
        <v>53500100102</v>
      </c>
      <c r="B1998" s="273" t="s">
        <v>662</v>
      </c>
      <c r="C1998" s="211"/>
      <c r="D1998" s="152" t="s">
        <v>818</v>
      </c>
      <c r="E1998" s="243" t="s">
        <v>465</v>
      </c>
      <c r="F1998" s="76">
        <f>F2119</f>
        <v>28779922</v>
      </c>
      <c r="G1998" s="76">
        <f t="shared" ref="G1998:I1998" si="192">G2119</f>
        <v>67812727</v>
      </c>
      <c r="H1998" s="76">
        <f t="shared" si="192"/>
        <v>56467272.5</v>
      </c>
      <c r="I1998" s="76">
        <f t="shared" si="192"/>
        <v>83710570.25</v>
      </c>
    </row>
    <row r="1999" spans="1:9" ht="18">
      <c r="A1999" s="325">
        <v>53500100103</v>
      </c>
      <c r="B1999" s="273" t="s">
        <v>662</v>
      </c>
      <c r="C1999" s="211"/>
      <c r="D1999" s="152" t="s">
        <v>818</v>
      </c>
      <c r="E1999" s="243" t="s">
        <v>466</v>
      </c>
      <c r="F1999" s="76">
        <f>F2173</f>
        <v>17114233</v>
      </c>
      <c r="G1999" s="76">
        <f t="shared" ref="G1999:I1999" si="193">G2173</f>
        <v>33320076</v>
      </c>
      <c r="H1999" s="76">
        <f t="shared" si="193"/>
        <v>27453396.666666664</v>
      </c>
      <c r="I1999" s="76">
        <f t="shared" si="193"/>
        <v>46619621.619999997</v>
      </c>
    </row>
    <row r="2000" spans="1:9" ht="27.95" customHeight="1" thickBot="1">
      <c r="A2000" s="326"/>
      <c r="B2000" s="168"/>
      <c r="C2000" s="169"/>
      <c r="D2000" s="168"/>
      <c r="E2000" s="323"/>
      <c r="F2000" s="76"/>
      <c r="G2000" s="75"/>
    </row>
    <row r="2001" spans="1:9" ht="27.95" customHeight="1" thickBot="1">
      <c r="A2001" s="327"/>
      <c r="B2001" s="244"/>
      <c r="C2001" s="245"/>
      <c r="D2001" s="244"/>
      <c r="E2001" s="135" t="s">
        <v>300</v>
      </c>
      <c r="F2001" s="174">
        <f>SUM(F1997:F2000)</f>
        <v>70826234</v>
      </c>
      <c r="G2001" s="174">
        <f t="shared" ref="G2001:I2001" si="194">SUM(G1997:G2000)</f>
        <v>162676812</v>
      </c>
      <c r="H2001" s="174">
        <f t="shared" si="194"/>
        <v>133687343.33333334</v>
      </c>
      <c r="I2001" s="174">
        <f t="shared" si="194"/>
        <v>272475517.44</v>
      </c>
    </row>
    <row r="2002" spans="1:9" ht="18.75" thickBot="1">
      <c r="A2002" s="729" t="s">
        <v>514</v>
      </c>
      <c r="B2002" s="730"/>
      <c r="C2002" s="730"/>
      <c r="D2002" s="730"/>
      <c r="E2002" s="730"/>
      <c r="F2002" s="730"/>
      <c r="G2002" s="730"/>
      <c r="H2002" s="732"/>
      <c r="I2002" s="733"/>
    </row>
    <row r="2003" spans="1:9" ht="18">
      <c r="A2003" s="329"/>
      <c r="B2003" s="164"/>
      <c r="C2003" s="165"/>
      <c r="D2003" s="164"/>
      <c r="E2003" s="409" t="s">
        <v>164</v>
      </c>
      <c r="F2003" s="174">
        <f>F2064+F2118+F2172</f>
        <v>29572995</v>
      </c>
      <c r="G2003" s="174">
        <f t="shared" ref="G2003:I2003" si="195">G2064+G2118+G2172</f>
        <v>116600000</v>
      </c>
      <c r="H2003" s="174">
        <f t="shared" si="195"/>
        <v>95290000</v>
      </c>
      <c r="I2003" s="174">
        <f t="shared" si="195"/>
        <v>214800000</v>
      </c>
    </row>
    <row r="2004" spans="1:9" ht="18.75" thickBot="1">
      <c r="A2004" s="326"/>
      <c r="B2004" s="168"/>
      <c r="C2004" s="169"/>
      <c r="D2004" s="168"/>
      <c r="E2004" s="410" t="s">
        <v>204</v>
      </c>
      <c r="F2004" s="174">
        <f>F2063+F2117+F2171</f>
        <v>41253239</v>
      </c>
      <c r="G2004" s="174">
        <f t="shared" ref="G2004:I2004" si="196">G2063+G2117+G2171</f>
        <v>46076812</v>
      </c>
      <c r="H2004" s="174">
        <f t="shared" si="196"/>
        <v>38397343.333333336</v>
      </c>
      <c r="I2004" s="174">
        <f t="shared" si="196"/>
        <v>57675517.440000005</v>
      </c>
    </row>
    <row r="2005" spans="1:9" ht="18.75" thickBot="1">
      <c r="A2005" s="327"/>
      <c r="B2005" s="244"/>
      <c r="C2005" s="245"/>
      <c r="D2005" s="244"/>
      <c r="E2005" s="135" t="s">
        <v>300</v>
      </c>
      <c r="F2005" s="174">
        <f>F2003+F2004</f>
        <v>70826234</v>
      </c>
      <c r="G2005" s="174">
        <f t="shared" ref="G2005:I2005" si="197">G2003+G2004</f>
        <v>162676812</v>
      </c>
      <c r="H2005" s="174">
        <f t="shared" si="197"/>
        <v>133687343.33333334</v>
      </c>
      <c r="I2005" s="174">
        <f t="shared" si="197"/>
        <v>272475517.44</v>
      </c>
    </row>
    <row r="2006" spans="1:9" ht="37.5">
      <c r="A2006" s="694" t="s">
        <v>819</v>
      </c>
      <c r="B2006" s="695"/>
      <c r="C2006" s="695"/>
      <c r="D2006" s="695"/>
      <c r="E2006" s="695"/>
      <c r="F2006" s="695"/>
      <c r="G2006" s="695"/>
      <c r="H2006" s="695"/>
      <c r="I2006" s="696"/>
    </row>
    <row r="2007" spans="1:9" ht="23.25">
      <c r="A2007" s="697" t="s">
        <v>492</v>
      </c>
      <c r="B2007" s="698"/>
      <c r="C2007" s="698"/>
      <c r="D2007" s="698"/>
      <c r="E2007" s="698"/>
      <c r="F2007" s="698"/>
      <c r="G2007" s="698"/>
      <c r="H2007" s="698"/>
      <c r="I2007" s="699"/>
    </row>
    <row r="2008" spans="1:9" ht="22.5">
      <c r="A2008" s="689" t="s">
        <v>1046</v>
      </c>
      <c r="B2008" s="690"/>
      <c r="C2008" s="690"/>
      <c r="D2008" s="690"/>
      <c r="E2008" s="690"/>
      <c r="F2008" s="690"/>
      <c r="G2008" s="690"/>
      <c r="H2008" s="690"/>
      <c r="I2008" s="700"/>
    </row>
    <row r="2009" spans="1:9" ht="18.75" customHeight="1" thickBot="1">
      <c r="A2009" s="728"/>
      <c r="B2009" s="728"/>
      <c r="C2009" s="728"/>
      <c r="D2009" s="728"/>
      <c r="E2009" s="728"/>
      <c r="F2009" s="728"/>
      <c r="G2009" s="728"/>
      <c r="H2009" s="728"/>
      <c r="I2009" s="728"/>
    </row>
    <row r="2010" spans="1:9" ht="18.75" thickBot="1">
      <c r="A2010" s="718" t="s">
        <v>468</v>
      </c>
      <c r="B2010" s="719"/>
      <c r="C2010" s="719"/>
      <c r="D2010" s="719"/>
      <c r="E2010" s="719"/>
      <c r="F2010" s="719"/>
      <c r="G2010" s="719"/>
      <c r="H2010" s="719"/>
      <c r="I2010" s="720"/>
    </row>
    <row r="2011" spans="1:9" ht="36.75" thickBot="1">
      <c r="A2011" s="143" t="s">
        <v>471</v>
      </c>
      <c r="B2011" s="306" t="s">
        <v>464</v>
      </c>
      <c r="C2011" s="144" t="s">
        <v>460</v>
      </c>
      <c r="D2011" s="306" t="s">
        <v>463</v>
      </c>
      <c r="E2011" s="145" t="s">
        <v>1</v>
      </c>
      <c r="F2011" s="68" t="s">
        <v>1003</v>
      </c>
      <c r="G2011" s="146" t="s">
        <v>1002</v>
      </c>
      <c r="H2011" s="147" t="s">
        <v>1001</v>
      </c>
      <c r="I2011" s="148" t="s">
        <v>1048</v>
      </c>
    </row>
    <row r="2012" spans="1:9" ht="18">
      <c r="A2012" s="411">
        <v>20000000</v>
      </c>
      <c r="B2012" s="188"/>
      <c r="C2012" s="412"/>
      <c r="D2012" s="152" t="s">
        <v>818</v>
      </c>
      <c r="E2012" s="413" t="s">
        <v>163</v>
      </c>
      <c r="F2012" s="414"/>
      <c r="G2012" s="415"/>
    </row>
    <row r="2013" spans="1:9" ht="18">
      <c r="A2013" s="411">
        <v>21000000</v>
      </c>
      <c r="B2013" s="188"/>
      <c r="C2013" s="412"/>
      <c r="D2013" s="152" t="s">
        <v>818</v>
      </c>
      <c r="E2013" s="413" t="s">
        <v>164</v>
      </c>
      <c r="F2013" s="414"/>
      <c r="G2013" s="415"/>
    </row>
    <row r="2014" spans="1:9" ht="18">
      <c r="A2014" s="411">
        <v>21010000</v>
      </c>
      <c r="B2014" s="188"/>
      <c r="C2014" s="412"/>
      <c r="D2014" s="152" t="s">
        <v>818</v>
      </c>
      <c r="E2014" s="413" t="s">
        <v>165</v>
      </c>
      <c r="F2014" s="414"/>
      <c r="G2014" s="415"/>
    </row>
    <row r="2015" spans="1:9" ht="18">
      <c r="A2015" s="332">
        <v>21010103</v>
      </c>
      <c r="B2015" s="273" t="s">
        <v>662</v>
      </c>
      <c r="C2015" s="198"/>
      <c r="D2015" s="152" t="s">
        <v>818</v>
      </c>
      <c r="E2015" s="80" t="s">
        <v>168</v>
      </c>
      <c r="F2015" s="76">
        <v>2010083</v>
      </c>
      <c r="G2015" s="75">
        <v>1758877</v>
      </c>
      <c r="H2015" s="76">
        <v>1465730.8333333333</v>
      </c>
      <c r="I2015" s="75">
        <v>1811643.31</v>
      </c>
    </row>
    <row r="2016" spans="1:9" ht="18">
      <c r="A2016" s="332">
        <v>21010104</v>
      </c>
      <c r="B2016" s="273" t="s">
        <v>662</v>
      </c>
      <c r="C2016" s="198"/>
      <c r="D2016" s="152" t="s">
        <v>818</v>
      </c>
      <c r="E2016" s="80" t="s">
        <v>169</v>
      </c>
      <c r="F2016" s="76">
        <v>544032</v>
      </c>
      <c r="G2016" s="75">
        <v>11837211</v>
      </c>
      <c r="H2016" s="76">
        <v>9864342.5</v>
      </c>
      <c r="I2016" s="75">
        <v>12192327.33</v>
      </c>
    </row>
    <row r="2017" spans="1:9" ht="18">
      <c r="A2017" s="332">
        <v>21010105</v>
      </c>
      <c r="B2017" s="273" t="s">
        <v>662</v>
      </c>
      <c r="C2017" s="198"/>
      <c r="D2017" s="152" t="s">
        <v>818</v>
      </c>
      <c r="E2017" s="80" t="s">
        <v>170</v>
      </c>
      <c r="F2017" s="76">
        <v>525513</v>
      </c>
      <c r="G2017" s="75">
        <v>706150</v>
      </c>
      <c r="H2017" s="76">
        <v>588458.33333333337</v>
      </c>
      <c r="I2017" s="75">
        <v>727334.5</v>
      </c>
    </row>
    <row r="2018" spans="1:9" ht="18">
      <c r="A2018" s="197">
        <v>21010106</v>
      </c>
      <c r="B2018" s="273" t="s">
        <v>662</v>
      </c>
      <c r="C2018" s="198"/>
      <c r="D2018" s="152" t="s">
        <v>818</v>
      </c>
      <c r="E2018" s="80" t="s">
        <v>171</v>
      </c>
      <c r="F2018" s="76"/>
      <c r="G2018" s="75"/>
      <c r="H2018" s="76">
        <v>0</v>
      </c>
      <c r="I2018" s="75">
        <v>0</v>
      </c>
    </row>
    <row r="2019" spans="1:9" ht="18">
      <c r="A2019" s="226"/>
      <c r="B2019" s="273" t="s">
        <v>662</v>
      </c>
      <c r="C2019" s="198"/>
      <c r="D2019" s="152" t="s">
        <v>818</v>
      </c>
      <c r="E2019" s="115" t="s">
        <v>693</v>
      </c>
      <c r="F2019" s="76"/>
      <c r="G2019" s="75"/>
      <c r="I2019" s="75">
        <v>2086996.3</v>
      </c>
    </row>
    <row r="2020" spans="1:9" ht="36">
      <c r="A2020" s="331">
        <v>21020300</v>
      </c>
      <c r="B2020" s="188"/>
      <c r="C2020" s="189"/>
      <c r="D2020" s="152" t="s">
        <v>818</v>
      </c>
      <c r="E2020" s="72" t="s">
        <v>193</v>
      </c>
      <c r="F2020" s="76"/>
      <c r="G2020" s="75"/>
      <c r="H2020" s="76">
        <v>0</v>
      </c>
      <c r="I2020" s="75">
        <v>0</v>
      </c>
    </row>
    <row r="2021" spans="1:9" ht="18">
      <c r="A2021" s="332">
        <v>21020301</v>
      </c>
      <c r="B2021" s="273" t="s">
        <v>662</v>
      </c>
      <c r="C2021" s="198"/>
      <c r="D2021" s="152" t="s">
        <v>818</v>
      </c>
      <c r="E2021" s="115" t="s">
        <v>178</v>
      </c>
      <c r="F2021" s="76">
        <v>690408</v>
      </c>
      <c r="G2021" s="75">
        <v>598114</v>
      </c>
      <c r="H2021" s="76">
        <v>498428.33333333331</v>
      </c>
      <c r="I2021" s="75">
        <v>616057.42000000004</v>
      </c>
    </row>
    <row r="2022" spans="1:9" ht="18">
      <c r="A2022" s="332">
        <v>21020302</v>
      </c>
      <c r="B2022" s="273" t="s">
        <v>662</v>
      </c>
      <c r="C2022" s="198"/>
      <c r="D2022" s="152" t="s">
        <v>818</v>
      </c>
      <c r="E2022" s="115" t="s">
        <v>179</v>
      </c>
      <c r="F2022" s="76">
        <v>394992</v>
      </c>
      <c r="G2022" s="75">
        <v>341779</v>
      </c>
      <c r="H2022" s="76">
        <v>284815.83333333331</v>
      </c>
      <c r="I2022" s="75">
        <v>352032.37</v>
      </c>
    </row>
    <row r="2023" spans="1:9" ht="18">
      <c r="A2023" s="332">
        <v>21020303</v>
      </c>
      <c r="B2023" s="273" t="s">
        <v>662</v>
      </c>
      <c r="C2023" s="198"/>
      <c r="D2023" s="152" t="s">
        <v>818</v>
      </c>
      <c r="E2023" s="115" t="s">
        <v>180</v>
      </c>
      <c r="F2023" s="76">
        <v>26730</v>
      </c>
      <c r="G2023" s="75">
        <v>17280</v>
      </c>
      <c r="H2023" s="76">
        <v>14400</v>
      </c>
      <c r="I2023" s="75">
        <v>17798.400000000001</v>
      </c>
    </row>
    <row r="2024" spans="1:9" ht="18">
      <c r="A2024" s="332">
        <v>21020304</v>
      </c>
      <c r="B2024" s="273" t="s">
        <v>662</v>
      </c>
      <c r="C2024" s="198"/>
      <c r="D2024" s="152" t="s">
        <v>818</v>
      </c>
      <c r="E2024" s="115" t="s">
        <v>181</v>
      </c>
      <c r="F2024" s="76">
        <v>98610</v>
      </c>
      <c r="G2024" s="75">
        <v>60315</v>
      </c>
      <c r="H2024" s="76">
        <v>50262.5</v>
      </c>
      <c r="I2024" s="75">
        <v>62124.45</v>
      </c>
    </row>
    <row r="2025" spans="1:9" ht="18">
      <c r="A2025" s="332">
        <v>21020312</v>
      </c>
      <c r="B2025" s="273" t="s">
        <v>662</v>
      </c>
      <c r="C2025" s="198"/>
      <c r="D2025" s="152" t="s">
        <v>818</v>
      </c>
      <c r="E2025" s="115" t="s">
        <v>184</v>
      </c>
      <c r="F2025" s="76"/>
      <c r="G2025" s="75"/>
      <c r="H2025" s="76">
        <v>0</v>
      </c>
      <c r="I2025" s="75">
        <v>0</v>
      </c>
    </row>
    <row r="2026" spans="1:9" ht="18">
      <c r="A2026" s="332">
        <v>21020315</v>
      </c>
      <c r="B2026" s="273" t="s">
        <v>662</v>
      </c>
      <c r="C2026" s="198"/>
      <c r="D2026" s="152" t="s">
        <v>818</v>
      </c>
      <c r="E2026" s="115" t="s">
        <v>187</v>
      </c>
      <c r="F2026" s="76">
        <v>170628</v>
      </c>
      <c r="G2026" s="75">
        <v>133444</v>
      </c>
      <c r="H2026" s="76">
        <v>111203.33333333333</v>
      </c>
      <c r="I2026" s="75">
        <v>137447.32</v>
      </c>
    </row>
    <row r="2027" spans="1:9" ht="18">
      <c r="A2027" s="197">
        <v>21020314</v>
      </c>
      <c r="B2027" s="273" t="s">
        <v>662</v>
      </c>
      <c r="C2027" s="198"/>
      <c r="D2027" s="152" t="s">
        <v>818</v>
      </c>
      <c r="E2027" s="115" t="s">
        <v>532</v>
      </c>
      <c r="F2027" s="76">
        <v>103221</v>
      </c>
      <c r="G2027" s="75">
        <v>103221</v>
      </c>
      <c r="H2027" s="76">
        <v>86017.5</v>
      </c>
      <c r="I2027" s="75">
        <v>106317.63</v>
      </c>
    </row>
    <row r="2028" spans="1:9" ht="18">
      <c r="A2028" s="197">
        <v>21020305</v>
      </c>
      <c r="B2028" s="273" t="s">
        <v>662</v>
      </c>
      <c r="C2028" s="198"/>
      <c r="D2028" s="152" t="s">
        <v>818</v>
      </c>
      <c r="E2028" s="115" t="s">
        <v>533</v>
      </c>
      <c r="F2028" s="76">
        <v>5670</v>
      </c>
      <c r="G2028" s="75">
        <v>5670</v>
      </c>
      <c r="H2028" s="76">
        <v>4725</v>
      </c>
      <c r="I2028" s="75">
        <v>5840.1</v>
      </c>
    </row>
    <row r="2029" spans="1:9" ht="18">
      <c r="A2029" s="197">
        <v>21020306</v>
      </c>
      <c r="B2029" s="273" t="s">
        <v>662</v>
      </c>
      <c r="C2029" s="198"/>
      <c r="D2029" s="152" t="s">
        <v>818</v>
      </c>
      <c r="E2029" s="115" t="s">
        <v>534</v>
      </c>
      <c r="F2029" s="76"/>
      <c r="G2029" s="75"/>
      <c r="H2029" s="76">
        <v>0</v>
      </c>
      <c r="I2029" s="75">
        <v>0</v>
      </c>
    </row>
    <row r="2030" spans="1:9" ht="18">
      <c r="A2030" s="331">
        <v>21020400</v>
      </c>
      <c r="B2030" s="188"/>
      <c r="C2030" s="189"/>
      <c r="D2030" s="152" t="s">
        <v>818</v>
      </c>
      <c r="E2030" s="72" t="s">
        <v>194</v>
      </c>
      <c r="F2030" s="76"/>
      <c r="G2030" s="75"/>
      <c r="H2030" s="76">
        <v>0</v>
      </c>
      <c r="I2030" s="75">
        <v>0</v>
      </c>
    </row>
    <row r="2031" spans="1:9" ht="18">
      <c r="A2031" s="332">
        <v>21020401</v>
      </c>
      <c r="B2031" s="273" t="s">
        <v>662</v>
      </c>
      <c r="C2031" s="198"/>
      <c r="D2031" s="152" t="s">
        <v>818</v>
      </c>
      <c r="E2031" s="115" t="s">
        <v>178</v>
      </c>
      <c r="F2031" s="76">
        <v>190590</v>
      </c>
      <c r="G2031" s="75">
        <v>83713</v>
      </c>
      <c r="H2031" s="76">
        <v>69760.833333333328</v>
      </c>
      <c r="I2031" s="75">
        <v>86224.39</v>
      </c>
    </row>
    <row r="2032" spans="1:9" ht="18">
      <c r="A2032" s="332">
        <v>21020402</v>
      </c>
      <c r="B2032" s="273" t="s">
        <v>662</v>
      </c>
      <c r="C2032" s="198"/>
      <c r="D2032" s="152" t="s">
        <v>818</v>
      </c>
      <c r="E2032" s="115" t="s">
        <v>179</v>
      </c>
      <c r="F2032" s="76">
        <v>108806</v>
      </c>
      <c r="G2032" s="75">
        <v>478967</v>
      </c>
      <c r="H2032" s="76">
        <v>399139.16666666669</v>
      </c>
      <c r="I2032" s="75">
        <v>493336.01</v>
      </c>
    </row>
    <row r="2033" spans="1:9" ht="18">
      <c r="A2033" s="332">
        <v>21020403</v>
      </c>
      <c r="B2033" s="273" t="s">
        <v>662</v>
      </c>
      <c r="C2033" s="198"/>
      <c r="D2033" s="152" t="s">
        <v>818</v>
      </c>
      <c r="E2033" s="115" t="s">
        <v>180</v>
      </c>
      <c r="F2033" s="76">
        <v>27200</v>
      </c>
      <c r="G2033" s="75">
        <v>48600</v>
      </c>
      <c r="H2033" s="76">
        <v>40500</v>
      </c>
      <c r="I2033" s="75">
        <v>50058</v>
      </c>
    </row>
    <row r="2034" spans="1:9" ht="18">
      <c r="A2034" s="332">
        <v>21020404</v>
      </c>
      <c r="B2034" s="273" t="s">
        <v>662</v>
      </c>
      <c r="C2034" s="198"/>
      <c r="D2034" s="152" t="s">
        <v>818</v>
      </c>
      <c r="E2034" s="115" t="s">
        <v>181</v>
      </c>
      <c r="F2034" s="76">
        <v>81200</v>
      </c>
      <c r="G2034" s="75">
        <v>119536</v>
      </c>
      <c r="H2034" s="76">
        <v>99613.333333333328</v>
      </c>
      <c r="I2034" s="75">
        <v>123122.08</v>
      </c>
    </row>
    <row r="2035" spans="1:9" ht="18">
      <c r="A2035" s="332">
        <v>21020412</v>
      </c>
      <c r="B2035" s="273" t="s">
        <v>662</v>
      </c>
      <c r="C2035" s="198"/>
      <c r="D2035" s="152" t="s">
        <v>818</v>
      </c>
      <c r="E2035" s="115" t="s">
        <v>184</v>
      </c>
      <c r="F2035" s="76"/>
      <c r="G2035" s="75"/>
      <c r="H2035" s="76">
        <v>0</v>
      </c>
      <c r="I2035" s="75">
        <v>0</v>
      </c>
    </row>
    <row r="2036" spans="1:9" ht="18">
      <c r="A2036" s="332">
        <v>21020415</v>
      </c>
      <c r="B2036" s="273" t="s">
        <v>662</v>
      </c>
      <c r="C2036" s="198"/>
      <c r="D2036" s="152" t="s">
        <v>818</v>
      </c>
      <c r="E2036" s="115" t="s">
        <v>187</v>
      </c>
      <c r="F2036" s="76">
        <v>77450</v>
      </c>
      <c r="G2036" s="75">
        <v>263560</v>
      </c>
      <c r="H2036" s="76">
        <v>219633.33333333334</v>
      </c>
      <c r="I2036" s="75">
        <v>271466.8</v>
      </c>
    </row>
    <row r="2037" spans="1:9" ht="18">
      <c r="A2037" s="331">
        <v>21020500</v>
      </c>
      <c r="B2037" s="188"/>
      <c r="C2037" s="189"/>
      <c r="D2037" s="152" t="s">
        <v>818</v>
      </c>
      <c r="E2037" s="72" t="s">
        <v>195</v>
      </c>
      <c r="F2037" s="76"/>
      <c r="G2037" s="75"/>
      <c r="H2037" s="76">
        <v>0</v>
      </c>
      <c r="I2037" s="75">
        <v>0</v>
      </c>
    </row>
    <row r="2038" spans="1:9" ht="18">
      <c r="A2038" s="332">
        <v>21020501</v>
      </c>
      <c r="B2038" s="273" t="s">
        <v>662</v>
      </c>
      <c r="C2038" s="198"/>
      <c r="D2038" s="152" t="s">
        <v>818</v>
      </c>
      <c r="E2038" s="115" t="s">
        <v>178</v>
      </c>
      <c r="F2038" s="76">
        <v>183931</v>
      </c>
      <c r="G2038" s="75">
        <v>24151</v>
      </c>
      <c r="H2038" s="76">
        <v>20125.833333333332</v>
      </c>
      <c r="I2038" s="75">
        <v>24875.53</v>
      </c>
    </row>
    <row r="2039" spans="1:9" ht="18">
      <c r="A2039" s="333">
        <v>21020502</v>
      </c>
      <c r="B2039" s="273" t="s">
        <v>662</v>
      </c>
      <c r="C2039" s="204"/>
      <c r="D2039" s="152" t="s">
        <v>818</v>
      </c>
      <c r="E2039" s="115" t="s">
        <v>179</v>
      </c>
      <c r="F2039" s="76">
        <v>105102</v>
      </c>
      <c r="G2039" s="75">
        <v>141229</v>
      </c>
      <c r="H2039" s="76">
        <v>117690.83333333333</v>
      </c>
      <c r="I2039" s="75">
        <v>145465.87</v>
      </c>
    </row>
    <row r="2040" spans="1:9" ht="18">
      <c r="A2040" s="333">
        <v>21020503</v>
      </c>
      <c r="B2040" s="273" t="s">
        <v>662</v>
      </c>
      <c r="C2040" s="204"/>
      <c r="D2040" s="152" t="s">
        <v>818</v>
      </c>
      <c r="E2040" s="115" t="s">
        <v>180</v>
      </c>
      <c r="F2040" s="76">
        <v>20250</v>
      </c>
      <c r="G2040" s="75">
        <v>27000</v>
      </c>
      <c r="H2040" s="76">
        <v>22500</v>
      </c>
      <c r="I2040" s="75">
        <v>27810</v>
      </c>
    </row>
    <row r="2041" spans="1:9" ht="18">
      <c r="A2041" s="333">
        <v>21020504</v>
      </c>
      <c r="B2041" s="273" t="s">
        <v>662</v>
      </c>
      <c r="C2041" s="204"/>
      <c r="D2041" s="152" t="s">
        <v>818</v>
      </c>
      <c r="E2041" s="115" t="s">
        <v>181</v>
      </c>
      <c r="F2041" s="76">
        <v>26275</v>
      </c>
      <c r="G2041" s="75">
        <v>35307</v>
      </c>
      <c r="H2041" s="76">
        <v>29422.5</v>
      </c>
      <c r="I2041" s="75">
        <v>36366.21</v>
      </c>
    </row>
    <row r="2042" spans="1:9" ht="18">
      <c r="A2042" s="333">
        <v>21020512</v>
      </c>
      <c r="B2042" s="273" t="s">
        <v>662</v>
      </c>
      <c r="C2042" s="204"/>
      <c r="D2042" s="152" t="s">
        <v>818</v>
      </c>
      <c r="E2042" s="115" t="s">
        <v>184</v>
      </c>
      <c r="F2042" s="76"/>
      <c r="G2042" s="75"/>
      <c r="H2042" s="76">
        <v>0</v>
      </c>
      <c r="I2042" s="75">
        <v>0</v>
      </c>
    </row>
    <row r="2043" spans="1:9" ht="18">
      <c r="A2043" s="333">
        <v>21020515</v>
      </c>
      <c r="B2043" s="273" t="s">
        <v>662</v>
      </c>
      <c r="C2043" s="204"/>
      <c r="D2043" s="152" t="s">
        <v>818</v>
      </c>
      <c r="E2043" s="115" t="s">
        <v>187</v>
      </c>
      <c r="F2043" s="76">
        <v>269708</v>
      </c>
      <c r="G2043" s="75">
        <v>359885</v>
      </c>
      <c r="H2043" s="76">
        <v>299904.16666666669</v>
      </c>
      <c r="I2043" s="75">
        <v>370681.55</v>
      </c>
    </row>
    <row r="2044" spans="1:9" ht="18">
      <c r="A2044" s="334">
        <v>21020600</v>
      </c>
      <c r="B2044" s="201"/>
      <c r="C2044" s="202"/>
      <c r="D2044" s="152" t="s">
        <v>818</v>
      </c>
      <c r="E2044" s="72" t="s">
        <v>196</v>
      </c>
      <c r="F2044" s="76"/>
      <c r="G2044" s="75"/>
    </row>
    <row r="2045" spans="1:9" ht="18">
      <c r="A2045" s="416">
        <v>21020605</v>
      </c>
      <c r="B2045" s="273" t="s">
        <v>662</v>
      </c>
      <c r="C2045" s="417"/>
      <c r="D2045" s="152" t="s">
        <v>818</v>
      </c>
      <c r="E2045" s="418" t="s">
        <v>199</v>
      </c>
      <c r="F2045" s="76"/>
      <c r="G2045" s="75"/>
    </row>
    <row r="2046" spans="1:9" ht="18">
      <c r="A2046" s="419">
        <v>22020000</v>
      </c>
      <c r="B2046" s="210"/>
      <c r="C2046" s="211"/>
      <c r="D2046" s="152" t="s">
        <v>818</v>
      </c>
      <c r="E2046" s="127" t="s">
        <v>204</v>
      </c>
      <c r="F2046" s="76"/>
      <c r="G2046" s="75"/>
    </row>
    <row r="2047" spans="1:9" ht="18">
      <c r="A2047" s="325">
        <v>22020100</v>
      </c>
      <c r="B2047" s="210"/>
      <c r="C2047" s="211"/>
      <c r="D2047" s="152" t="s">
        <v>818</v>
      </c>
      <c r="E2047" s="127" t="s">
        <v>205</v>
      </c>
      <c r="F2047" s="76"/>
      <c r="G2047" s="75"/>
    </row>
    <row r="2048" spans="1:9" ht="18.75">
      <c r="A2048" s="257">
        <v>22020101</v>
      </c>
      <c r="B2048" s="273" t="s">
        <v>662</v>
      </c>
      <c r="C2048" s="321"/>
      <c r="D2048" s="152" t="s">
        <v>818</v>
      </c>
      <c r="E2048" s="314" t="s">
        <v>206</v>
      </c>
      <c r="F2048" s="76"/>
      <c r="G2048" s="75">
        <v>400000</v>
      </c>
      <c r="H2048" s="76">
        <v>120000</v>
      </c>
      <c r="I2048" s="75">
        <v>400000</v>
      </c>
    </row>
    <row r="2049" spans="1:9" ht="18.75">
      <c r="A2049" s="257">
        <v>22020102</v>
      </c>
      <c r="B2049" s="273" t="s">
        <v>662</v>
      </c>
      <c r="C2049" s="321"/>
      <c r="D2049" s="152" t="s">
        <v>818</v>
      </c>
      <c r="E2049" s="314" t="s">
        <v>207</v>
      </c>
      <c r="F2049" s="76"/>
      <c r="G2049" s="75"/>
    </row>
    <row r="2050" spans="1:9" ht="18.75">
      <c r="A2050" s="257">
        <v>22020103</v>
      </c>
      <c r="B2050" s="273" t="s">
        <v>662</v>
      </c>
      <c r="C2050" s="321"/>
      <c r="D2050" s="152" t="s">
        <v>818</v>
      </c>
      <c r="E2050" s="314" t="s">
        <v>208</v>
      </c>
      <c r="F2050" s="76"/>
      <c r="G2050" s="75"/>
    </row>
    <row r="2051" spans="1:9" ht="18.75">
      <c r="A2051" s="257">
        <v>22020104</v>
      </c>
      <c r="B2051" s="273" t="s">
        <v>662</v>
      </c>
      <c r="C2051" s="321"/>
      <c r="D2051" s="152" t="s">
        <v>818</v>
      </c>
      <c r="E2051" s="314" t="s">
        <v>209</v>
      </c>
      <c r="F2051" s="76"/>
      <c r="G2051" s="75"/>
    </row>
    <row r="2052" spans="1:9" ht="18">
      <c r="A2052" s="420">
        <v>22020200</v>
      </c>
      <c r="B2052" s="210"/>
      <c r="C2052" s="421"/>
      <c r="D2052" s="152" t="s">
        <v>818</v>
      </c>
      <c r="E2052" s="422" t="s">
        <v>498</v>
      </c>
      <c r="F2052" s="76"/>
      <c r="G2052" s="75"/>
    </row>
    <row r="2053" spans="1:9" ht="18">
      <c r="A2053" s="423">
        <v>22020205</v>
      </c>
      <c r="B2053" s="273" t="s">
        <v>662</v>
      </c>
      <c r="C2053" s="424"/>
      <c r="D2053" s="152" t="s">
        <v>818</v>
      </c>
      <c r="E2053" s="425" t="s">
        <v>499</v>
      </c>
      <c r="F2053" s="76"/>
      <c r="G2053" s="75">
        <v>3000000</v>
      </c>
      <c r="H2053" s="76">
        <v>2600000</v>
      </c>
      <c r="I2053" s="75">
        <v>3000000</v>
      </c>
    </row>
    <row r="2054" spans="1:9" ht="18">
      <c r="A2054" s="423">
        <v>22020300</v>
      </c>
      <c r="B2054" s="152"/>
      <c r="C2054" s="424"/>
      <c r="D2054" s="152" t="s">
        <v>818</v>
      </c>
      <c r="E2054" s="422" t="s">
        <v>500</v>
      </c>
      <c r="F2054" s="76"/>
      <c r="G2054" s="75"/>
    </row>
    <row r="2055" spans="1:9" ht="18">
      <c r="A2055" s="423">
        <v>22020313</v>
      </c>
      <c r="B2055" s="273" t="s">
        <v>662</v>
      </c>
      <c r="C2055" s="424"/>
      <c r="D2055" s="152" t="s">
        <v>818</v>
      </c>
      <c r="E2055" s="425" t="s">
        <v>814</v>
      </c>
      <c r="F2055" s="76"/>
      <c r="G2055" s="75">
        <v>5000000</v>
      </c>
      <c r="H2055" s="76">
        <v>3140000</v>
      </c>
      <c r="I2055" s="75">
        <v>6000000</v>
      </c>
    </row>
    <row r="2056" spans="1:9" ht="36">
      <c r="A2056" s="420">
        <v>22020400</v>
      </c>
      <c r="B2056" s="210"/>
      <c r="C2056" s="421"/>
      <c r="D2056" s="152" t="s">
        <v>818</v>
      </c>
      <c r="E2056" s="426" t="s">
        <v>223</v>
      </c>
      <c r="F2056" s="76"/>
      <c r="G2056" s="75"/>
    </row>
    <row r="2057" spans="1:9" ht="18">
      <c r="A2057" s="423" t="s">
        <v>730</v>
      </c>
      <c r="B2057" s="273" t="s">
        <v>662</v>
      </c>
      <c r="C2057" s="424"/>
      <c r="D2057" s="152" t="s">
        <v>818</v>
      </c>
      <c r="E2057" s="425" t="s">
        <v>731</v>
      </c>
      <c r="F2057" s="76">
        <v>8966226</v>
      </c>
      <c r="G2057" s="75">
        <v>5000000</v>
      </c>
      <c r="H2057" s="76">
        <v>4100000</v>
      </c>
      <c r="I2057" s="75">
        <v>8000000</v>
      </c>
    </row>
    <row r="2058" spans="1:9" ht="18">
      <c r="A2058" s="423">
        <v>22020406</v>
      </c>
      <c r="B2058" s="273" t="s">
        <v>662</v>
      </c>
      <c r="C2058" s="424"/>
      <c r="D2058" s="152" t="s">
        <v>818</v>
      </c>
      <c r="E2058" s="425" t="s">
        <v>227</v>
      </c>
      <c r="F2058" s="76"/>
      <c r="G2058" s="75">
        <v>5000000</v>
      </c>
      <c r="H2058" s="76">
        <v>9500000</v>
      </c>
      <c r="I2058" s="75">
        <v>20000000</v>
      </c>
    </row>
    <row r="2059" spans="1:9" ht="18">
      <c r="A2059" s="423">
        <v>22020800</v>
      </c>
      <c r="B2059" s="152"/>
      <c r="C2059" s="424"/>
      <c r="D2059" s="152" t="s">
        <v>818</v>
      </c>
      <c r="E2059" s="422" t="s">
        <v>501</v>
      </c>
      <c r="F2059" s="76"/>
      <c r="G2059" s="75"/>
    </row>
    <row r="2060" spans="1:9" ht="18">
      <c r="A2060" s="423">
        <v>22020805</v>
      </c>
      <c r="B2060" s="273" t="s">
        <v>662</v>
      </c>
      <c r="C2060" s="424"/>
      <c r="D2060" s="152" t="s">
        <v>818</v>
      </c>
      <c r="E2060" s="425" t="s">
        <v>502</v>
      </c>
      <c r="F2060" s="76">
        <v>312954</v>
      </c>
      <c r="G2060" s="75">
        <v>6000000</v>
      </c>
      <c r="H2060" s="76">
        <v>560000</v>
      </c>
      <c r="I2060" s="75">
        <v>60000000</v>
      </c>
    </row>
    <row r="2061" spans="1:9" ht="18">
      <c r="A2061" s="420">
        <v>22040100</v>
      </c>
      <c r="B2061" s="210"/>
      <c r="C2061" s="421"/>
      <c r="D2061" s="152" t="s">
        <v>818</v>
      </c>
      <c r="E2061" s="426" t="s">
        <v>312</v>
      </c>
      <c r="F2061" s="76"/>
      <c r="G2061" s="75"/>
    </row>
    <row r="2062" spans="1:9" ht="18">
      <c r="A2062" s="423">
        <v>22040109</v>
      </c>
      <c r="B2062" s="273" t="s">
        <v>662</v>
      </c>
      <c r="C2062" s="424"/>
      <c r="D2062" s="152" t="s">
        <v>818</v>
      </c>
      <c r="E2062" s="427" t="s">
        <v>503</v>
      </c>
      <c r="F2062" s="76">
        <v>9992500</v>
      </c>
      <c r="G2062" s="75">
        <v>20000000</v>
      </c>
      <c r="H2062" s="76">
        <v>15460000</v>
      </c>
      <c r="I2062" s="75">
        <v>25000000</v>
      </c>
    </row>
    <row r="2063" spans="1:9" ht="18">
      <c r="A2063" s="420"/>
      <c r="B2063" s="210"/>
      <c r="C2063" s="421"/>
      <c r="D2063" s="210"/>
      <c r="E2063" s="422" t="s">
        <v>321</v>
      </c>
      <c r="F2063" s="174">
        <f>SUM(F2015:F2045)</f>
        <v>5660399</v>
      </c>
      <c r="G2063" s="174">
        <f t="shared" ref="G2063:I2063" si="198">SUM(G2015:G2045)</f>
        <v>17144009</v>
      </c>
      <c r="H2063" s="174">
        <f t="shared" si="198"/>
        <v>14286674.166666672</v>
      </c>
      <c r="I2063" s="174">
        <f t="shared" si="198"/>
        <v>19745325.570000008</v>
      </c>
    </row>
    <row r="2064" spans="1:9" ht="18.75" thickBot="1">
      <c r="A2064" s="428"/>
      <c r="B2064" s="168"/>
      <c r="C2064" s="429"/>
      <c r="D2064" s="168"/>
      <c r="E2064" s="430" t="s">
        <v>204</v>
      </c>
      <c r="F2064" s="174">
        <f>SUM(F2048:F2062)</f>
        <v>19271680</v>
      </c>
      <c r="G2064" s="174">
        <f t="shared" ref="G2064:I2064" si="199">SUM(G2048:G2062)</f>
        <v>44400000</v>
      </c>
      <c r="H2064" s="174">
        <f t="shared" si="199"/>
        <v>35480000</v>
      </c>
      <c r="I2064" s="174">
        <f t="shared" si="199"/>
        <v>122400000</v>
      </c>
    </row>
    <row r="2065" spans="1:9" ht="18.75" thickBot="1">
      <c r="A2065" s="431"/>
      <c r="B2065" s="432"/>
      <c r="C2065" s="433"/>
      <c r="D2065" s="434"/>
      <c r="E2065" s="435" t="s">
        <v>300</v>
      </c>
      <c r="F2065" s="174">
        <f>F2063+F2064</f>
        <v>24932079</v>
      </c>
      <c r="G2065" s="174">
        <f t="shared" ref="G2065:I2065" si="200">G2063+G2064</f>
        <v>61544009</v>
      </c>
      <c r="H2065" s="174">
        <f t="shared" si="200"/>
        <v>49766674.166666672</v>
      </c>
      <c r="I2065" s="174">
        <f t="shared" si="200"/>
        <v>142145325.56999999</v>
      </c>
    </row>
    <row r="2066" spans="1:9" ht="37.5">
      <c r="A2066" s="694" t="s">
        <v>819</v>
      </c>
      <c r="B2066" s="695"/>
      <c r="C2066" s="695"/>
      <c r="D2066" s="695"/>
      <c r="E2066" s="695"/>
      <c r="F2066" s="695"/>
      <c r="G2066" s="695"/>
      <c r="H2066" s="695"/>
      <c r="I2066" s="696"/>
    </row>
    <row r="2067" spans="1:9" ht="23.25">
      <c r="A2067" s="697" t="s">
        <v>492</v>
      </c>
      <c r="B2067" s="698"/>
      <c r="C2067" s="698"/>
      <c r="D2067" s="698"/>
      <c r="E2067" s="698"/>
      <c r="F2067" s="698"/>
      <c r="G2067" s="698"/>
      <c r="H2067" s="698"/>
      <c r="I2067" s="699"/>
    </row>
    <row r="2068" spans="1:9" ht="35.1" customHeight="1">
      <c r="A2068" s="689" t="s">
        <v>1046</v>
      </c>
      <c r="B2068" s="690"/>
      <c r="C2068" s="690"/>
      <c r="D2068" s="690"/>
      <c r="E2068" s="690"/>
      <c r="F2068" s="690"/>
      <c r="G2068" s="690"/>
      <c r="H2068" s="690"/>
      <c r="I2068" s="700"/>
    </row>
    <row r="2069" spans="1:9" ht="35.1" customHeight="1" thickBot="1">
      <c r="A2069" s="728" t="s">
        <v>281</v>
      </c>
      <c r="B2069" s="728"/>
      <c r="C2069" s="728"/>
      <c r="D2069" s="728"/>
      <c r="E2069" s="728"/>
      <c r="F2069" s="728"/>
      <c r="G2069" s="728"/>
      <c r="H2069" s="728"/>
      <c r="I2069" s="728"/>
    </row>
    <row r="2070" spans="1:9" ht="18.75" thickBot="1">
      <c r="A2070" s="721" t="s">
        <v>469</v>
      </c>
      <c r="B2070" s="722"/>
      <c r="C2070" s="722"/>
      <c r="D2070" s="722"/>
      <c r="E2070" s="722"/>
      <c r="F2070" s="722"/>
      <c r="G2070" s="722"/>
      <c r="H2070" s="722"/>
      <c r="I2070" s="723"/>
    </row>
    <row r="2071" spans="1:9" ht="36.75" thickBot="1">
      <c r="A2071" s="143" t="s">
        <v>471</v>
      </c>
      <c r="B2071" s="306" t="s">
        <v>464</v>
      </c>
      <c r="C2071" s="144" t="s">
        <v>460</v>
      </c>
      <c r="D2071" s="306" t="s">
        <v>463</v>
      </c>
      <c r="E2071" s="145" t="s">
        <v>1</v>
      </c>
      <c r="F2071" s="68" t="s">
        <v>1003</v>
      </c>
      <c r="G2071" s="146" t="s">
        <v>1002</v>
      </c>
      <c r="H2071" s="147" t="s">
        <v>1001</v>
      </c>
      <c r="I2071" s="148" t="s">
        <v>1048</v>
      </c>
    </row>
    <row r="2072" spans="1:9" ht="18">
      <c r="A2072" s="411">
        <v>20000000</v>
      </c>
      <c r="B2072" s="188"/>
      <c r="C2072" s="412"/>
      <c r="D2072" s="152" t="s">
        <v>818</v>
      </c>
      <c r="E2072" s="413" t="s">
        <v>163</v>
      </c>
      <c r="F2072" s="436"/>
      <c r="G2072" s="437"/>
    </row>
    <row r="2073" spans="1:9" ht="18">
      <c r="A2073" s="411">
        <v>21000000</v>
      </c>
      <c r="B2073" s="188"/>
      <c r="C2073" s="412"/>
      <c r="D2073" s="152" t="s">
        <v>818</v>
      </c>
      <c r="E2073" s="413" t="s">
        <v>164</v>
      </c>
      <c r="F2073" s="436"/>
      <c r="G2073" s="437"/>
    </row>
    <row r="2074" spans="1:9" ht="18">
      <c r="A2074" s="411">
        <v>21010000</v>
      </c>
      <c r="B2074" s="188"/>
      <c r="C2074" s="412"/>
      <c r="D2074" s="152" t="s">
        <v>818</v>
      </c>
      <c r="E2074" s="413" t="s">
        <v>165</v>
      </c>
      <c r="F2074" s="414"/>
      <c r="G2074" s="415"/>
    </row>
    <row r="2075" spans="1:9" ht="18">
      <c r="A2075" s="411">
        <v>21010300</v>
      </c>
      <c r="B2075" s="188"/>
      <c r="C2075" s="412"/>
      <c r="D2075" s="152" t="s">
        <v>818</v>
      </c>
      <c r="E2075" s="438" t="s">
        <v>172</v>
      </c>
      <c r="F2075" s="414"/>
      <c r="G2075" s="415"/>
    </row>
    <row r="2076" spans="1:9" ht="18">
      <c r="A2076" s="439">
        <v>21010302</v>
      </c>
      <c r="B2076" s="273" t="s">
        <v>662</v>
      </c>
      <c r="C2076" s="440"/>
      <c r="D2076" s="152" t="s">
        <v>818</v>
      </c>
      <c r="E2076" s="427" t="s">
        <v>173</v>
      </c>
      <c r="F2076" s="414"/>
      <c r="G2076" s="415"/>
    </row>
    <row r="2077" spans="1:9" ht="18">
      <c r="A2077" s="439">
        <v>21010303</v>
      </c>
      <c r="B2077" s="273" t="s">
        <v>662</v>
      </c>
      <c r="C2077" s="440"/>
      <c r="D2077" s="152" t="s">
        <v>818</v>
      </c>
      <c r="E2077" s="427" t="s">
        <v>174</v>
      </c>
      <c r="F2077" s="76">
        <v>11724230</v>
      </c>
      <c r="G2077" s="75">
        <v>10189196</v>
      </c>
      <c r="H2077" s="76">
        <v>8490996.666666666</v>
      </c>
      <c r="I2077" s="75">
        <v>10494871.880000001</v>
      </c>
    </row>
    <row r="2078" spans="1:9" ht="18">
      <c r="A2078" s="439">
        <v>21010304</v>
      </c>
      <c r="B2078" s="273" t="s">
        <v>662</v>
      </c>
      <c r="C2078" s="440"/>
      <c r="D2078" s="152" t="s">
        <v>818</v>
      </c>
      <c r="E2078" s="441" t="s">
        <v>175</v>
      </c>
      <c r="F2078" s="76">
        <v>3440269</v>
      </c>
      <c r="G2078" s="75">
        <v>1329158</v>
      </c>
      <c r="H2078" s="76">
        <v>1107631.6666666667</v>
      </c>
      <c r="I2078" s="75">
        <v>1369032.74</v>
      </c>
    </row>
    <row r="2079" spans="1:9" ht="18">
      <c r="A2079" s="197">
        <v>21010106</v>
      </c>
      <c r="B2079" s="273" t="s">
        <v>662</v>
      </c>
      <c r="C2079" s="198"/>
      <c r="D2079" s="152" t="s">
        <v>818</v>
      </c>
      <c r="E2079" s="80" t="s">
        <v>171</v>
      </c>
      <c r="F2079" s="76"/>
      <c r="G2079" s="75">
        <v>119939</v>
      </c>
      <c r="H2079" s="76">
        <v>99949.166666666672</v>
      </c>
      <c r="I2079" s="75">
        <v>123537.17</v>
      </c>
    </row>
    <row r="2080" spans="1:9" ht="18">
      <c r="A2080" s="226"/>
      <c r="B2080" s="273" t="s">
        <v>662</v>
      </c>
      <c r="C2080" s="198"/>
      <c r="D2080" s="152" t="s">
        <v>818</v>
      </c>
      <c r="E2080" s="115" t="s">
        <v>693</v>
      </c>
      <c r="F2080" s="76"/>
      <c r="G2080" s="75"/>
      <c r="I2080" s="75">
        <v>1751461.44</v>
      </c>
    </row>
    <row r="2081" spans="1:9" ht="36">
      <c r="A2081" s="411">
        <v>21020300</v>
      </c>
      <c r="B2081" s="188"/>
      <c r="C2081" s="412"/>
      <c r="D2081" s="152" t="s">
        <v>818</v>
      </c>
      <c r="E2081" s="413" t="s">
        <v>193</v>
      </c>
      <c r="F2081" s="76"/>
      <c r="G2081" s="75"/>
      <c r="H2081" s="76">
        <v>0</v>
      </c>
      <c r="I2081" s="75">
        <v>0</v>
      </c>
    </row>
    <row r="2082" spans="1:9" ht="18">
      <c r="A2082" s="439">
        <v>21020312</v>
      </c>
      <c r="B2082" s="273" t="s">
        <v>662</v>
      </c>
      <c r="C2082" s="440"/>
      <c r="D2082" s="152" t="s">
        <v>818</v>
      </c>
      <c r="E2082" s="427" t="s">
        <v>184</v>
      </c>
      <c r="F2082" s="76"/>
      <c r="G2082" s="75"/>
      <c r="H2082" s="76">
        <v>0</v>
      </c>
      <c r="I2082" s="75">
        <v>0</v>
      </c>
    </row>
    <row r="2083" spans="1:9" ht="18">
      <c r="A2083" s="439">
        <v>21020320</v>
      </c>
      <c r="B2083" s="273" t="s">
        <v>662</v>
      </c>
      <c r="C2083" s="440"/>
      <c r="D2083" s="152" t="s">
        <v>818</v>
      </c>
      <c r="E2083" s="427" t="s">
        <v>189</v>
      </c>
      <c r="F2083" s="76">
        <v>862215</v>
      </c>
      <c r="G2083" s="75">
        <v>683697</v>
      </c>
      <c r="H2083" s="76">
        <v>569747.5</v>
      </c>
      <c r="I2083" s="75">
        <v>704207.91</v>
      </c>
    </row>
    <row r="2084" spans="1:9" ht="18">
      <c r="A2084" s="439">
        <v>21020327</v>
      </c>
      <c r="B2084" s="273" t="s">
        <v>662</v>
      </c>
      <c r="C2084" s="440"/>
      <c r="D2084" s="152" t="s">
        <v>818</v>
      </c>
      <c r="E2084" s="427" t="s">
        <v>190</v>
      </c>
      <c r="F2084" s="76">
        <v>215068</v>
      </c>
      <c r="G2084" s="75">
        <v>1396638</v>
      </c>
      <c r="H2084" s="76">
        <v>1163865</v>
      </c>
      <c r="I2084" s="75">
        <v>1438537.14</v>
      </c>
    </row>
    <row r="2085" spans="1:9" ht="18">
      <c r="A2085" s="439">
        <v>21020328</v>
      </c>
      <c r="B2085" s="273" t="s">
        <v>662</v>
      </c>
      <c r="C2085" s="440"/>
      <c r="D2085" s="152" t="s">
        <v>818</v>
      </c>
      <c r="E2085" s="427" t="s">
        <v>554</v>
      </c>
      <c r="F2085" s="76">
        <v>1037572</v>
      </c>
      <c r="G2085" s="75">
        <v>1870241</v>
      </c>
      <c r="H2085" s="76">
        <v>1558534.1666666667</v>
      </c>
      <c r="I2085" s="75">
        <v>1926348.23</v>
      </c>
    </row>
    <row r="2086" spans="1:9" ht="18">
      <c r="A2086" s="411">
        <v>21020400</v>
      </c>
      <c r="B2086" s="188"/>
      <c r="C2086" s="412"/>
      <c r="D2086" s="152" t="s">
        <v>818</v>
      </c>
      <c r="E2086" s="413" t="s">
        <v>194</v>
      </c>
      <c r="F2086" s="76"/>
      <c r="G2086" s="75"/>
      <c r="H2086" s="76">
        <v>0</v>
      </c>
      <c r="I2086" s="75">
        <v>0</v>
      </c>
    </row>
    <row r="2087" spans="1:9" ht="18">
      <c r="A2087" s="439">
        <v>21020412</v>
      </c>
      <c r="B2087" s="273" t="s">
        <v>662</v>
      </c>
      <c r="C2087" s="440"/>
      <c r="D2087" s="152" t="s">
        <v>818</v>
      </c>
      <c r="E2087" s="427" t="s">
        <v>184</v>
      </c>
      <c r="F2087" s="76"/>
      <c r="G2087" s="75"/>
      <c r="H2087" s="76">
        <v>0</v>
      </c>
      <c r="I2087" s="75">
        <v>0</v>
      </c>
    </row>
    <row r="2088" spans="1:9" ht="18">
      <c r="A2088" s="439">
        <v>21020420</v>
      </c>
      <c r="B2088" s="273" t="s">
        <v>662</v>
      </c>
      <c r="C2088" s="440"/>
      <c r="D2088" s="152" t="s">
        <v>818</v>
      </c>
      <c r="E2088" s="427" t="s">
        <v>189</v>
      </c>
      <c r="F2088" s="76">
        <v>1016298</v>
      </c>
      <c r="G2088" s="75">
        <v>1011085</v>
      </c>
      <c r="H2088" s="76">
        <v>842570.83333333337</v>
      </c>
      <c r="I2088" s="75">
        <v>1041417.55</v>
      </c>
    </row>
    <row r="2089" spans="1:9" ht="18">
      <c r="A2089" s="439">
        <v>21020427</v>
      </c>
      <c r="B2089" s="273" t="s">
        <v>662</v>
      </c>
      <c r="C2089" s="440"/>
      <c r="D2089" s="152" t="s">
        <v>818</v>
      </c>
      <c r="E2089" s="427" t="s">
        <v>190</v>
      </c>
      <c r="F2089" s="76">
        <v>153423</v>
      </c>
      <c r="G2089" s="75">
        <v>456312</v>
      </c>
      <c r="H2089" s="76">
        <v>380260</v>
      </c>
      <c r="I2089" s="75">
        <v>470001.36</v>
      </c>
    </row>
    <row r="2090" spans="1:9" ht="18">
      <c r="A2090" s="439">
        <v>21020428</v>
      </c>
      <c r="B2090" s="273" t="s">
        <v>662</v>
      </c>
      <c r="C2090" s="440"/>
      <c r="D2090" s="152" t="s">
        <v>818</v>
      </c>
      <c r="E2090" s="427" t="s">
        <v>191</v>
      </c>
      <c r="F2090" s="76">
        <v>29532</v>
      </c>
      <c r="G2090" s="75">
        <v>1156461</v>
      </c>
      <c r="H2090" s="76">
        <v>963717.5</v>
      </c>
      <c r="I2090" s="75">
        <v>1191154.83</v>
      </c>
    </row>
    <row r="2091" spans="1:9" ht="18">
      <c r="A2091" s="411">
        <v>21020500</v>
      </c>
      <c r="B2091" s="188"/>
      <c r="C2091" s="412"/>
      <c r="D2091" s="152" t="s">
        <v>818</v>
      </c>
      <c r="E2091" s="413" t="s">
        <v>195</v>
      </c>
      <c r="F2091" s="76"/>
      <c r="G2091" s="75"/>
      <c r="H2091" s="76">
        <v>0</v>
      </c>
      <c r="I2091" s="75">
        <v>0</v>
      </c>
    </row>
    <row r="2092" spans="1:9" ht="18">
      <c r="A2092" s="416">
        <v>21020512</v>
      </c>
      <c r="B2092" s="273" t="s">
        <v>662</v>
      </c>
      <c r="C2092" s="417"/>
      <c r="D2092" s="152" t="s">
        <v>818</v>
      </c>
      <c r="E2092" s="427" t="s">
        <v>184</v>
      </c>
      <c r="F2092" s="76"/>
      <c r="G2092" s="75"/>
      <c r="H2092" s="76">
        <v>0</v>
      </c>
      <c r="I2092" s="75">
        <v>0</v>
      </c>
    </row>
    <row r="2093" spans="1:9" ht="18">
      <c r="A2093" s="439">
        <v>21020420</v>
      </c>
      <c r="B2093" s="273" t="s">
        <v>662</v>
      </c>
      <c r="C2093" s="440"/>
      <c r="D2093" s="152" t="s">
        <v>818</v>
      </c>
      <c r="E2093" s="442" t="s">
        <v>732</v>
      </c>
      <c r="F2093" s="76"/>
      <c r="G2093" s="75"/>
      <c r="H2093" s="76">
        <v>0</v>
      </c>
      <c r="I2093" s="75">
        <v>0</v>
      </c>
    </row>
    <row r="2094" spans="1:9" ht="18">
      <c r="A2094" s="416">
        <v>21020527</v>
      </c>
      <c r="B2094" s="273" t="s">
        <v>662</v>
      </c>
      <c r="C2094" s="417"/>
      <c r="D2094" s="152" t="s">
        <v>818</v>
      </c>
      <c r="E2094" s="427" t="s">
        <v>190</v>
      </c>
      <c r="F2094" s="76"/>
      <c r="G2094" s="75"/>
      <c r="H2094" s="76">
        <v>0</v>
      </c>
      <c r="I2094" s="75">
        <v>0</v>
      </c>
    </row>
    <row r="2095" spans="1:9" ht="18">
      <c r="A2095" s="416">
        <v>21020528</v>
      </c>
      <c r="B2095" s="273" t="s">
        <v>662</v>
      </c>
      <c r="C2095" s="417"/>
      <c r="D2095" s="152" t="s">
        <v>818</v>
      </c>
      <c r="E2095" s="427" t="s">
        <v>191</v>
      </c>
      <c r="F2095" s="76"/>
      <c r="G2095" s="75"/>
      <c r="H2095" s="76">
        <v>0</v>
      </c>
      <c r="I2095" s="75">
        <v>0</v>
      </c>
    </row>
    <row r="2096" spans="1:9" ht="18">
      <c r="A2096" s="443">
        <v>21020600</v>
      </c>
      <c r="B2096" s="201"/>
      <c r="C2096" s="444"/>
      <c r="D2096" s="152" t="s">
        <v>818</v>
      </c>
      <c r="E2096" s="413" t="s">
        <v>196</v>
      </c>
      <c r="F2096" s="76"/>
      <c r="G2096" s="75"/>
      <c r="H2096" s="76">
        <v>0</v>
      </c>
      <c r="I2096" s="75">
        <v>0</v>
      </c>
    </row>
    <row r="2097" spans="1:9" ht="18">
      <c r="A2097" s="416">
        <v>21020605</v>
      </c>
      <c r="B2097" s="273" t="s">
        <v>662</v>
      </c>
      <c r="C2097" s="417"/>
      <c r="D2097" s="152" t="s">
        <v>818</v>
      </c>
      <c r="E2097" s="418" t="s">
        <v>199</v>
      </c>
      <c r="F2097" s="76"/>
      <c r="G2097" s="75"/>
      <c r="H2097" s="76">
        <v>0</v>
      </c>
      <c r="I2097" s="75">
        <v>0</v>
      </c>
    </row>
    <row r="2098" spans="1:9" ht="18">
      <c r="A2098" s="420">
        <v>22020000</v>
      </c>
      <c r="B2098" s="210"/>
      <c r="C2098" s="421"/>
      <c r="D2098" s="152" t="s">
        <v>818</v>
      </c>
      <c r="E2098" s="426" t="s">
        <v>204</v>
      </c>
      <c r="F2098" s="76"/>
      <c r="G2098" s="75"/>
    </row>
    <row r="2099" spans="1:9" ht="18">
      <c r="A2099" s="420">
        <v>22020100</v>
      </c>
      <c r="B2099" s="210"/>
      <c r="C2099" s="421"/>
      <c r="D2099" s="152" t="s">
        <v>818</v>
      </c>
      <c r="E2099" s="426" t="s">
        <v>205</v>
      </c>
      <c r="F2099" s="76"/>
      <c r="G2099" s="75"/>
    </row>
    <row r="2100" spans="1:9" ht="18.75">
      <c r="A2100" s="257">
        <v>22020101</v>
      </c>
      <c r="B2100" s="273" t="s">
        <v>662</v>
      </c>
      <c r="C2100" s="321"/>
      <c r="D2100" s="152" t="s">
        <v>818</v>
      </c>
      <c r="E2100" s="314" t="s">
        <v>206</v>
      </c>
      <c r="F2100" s="76"/>
      <c r="G2100" s="75"/>
    </row>
    <row r="2101" spans="1:9" ht="18.75">
      <c r="A2101" s="257">
        <v>22020102</v>
      </c>
      <c r="B2101" s="273" t="s">
        <v>662</v>
      </c>
      <c r="C2101" s="321"/>
      <c r="D2101" s="152" t="s">
        <v>818</v>
      </c>
      <c r="E2101" s="314" t="s">
        <v>207</v>
      </c>
      <c r="F2101" s="76"/>
      <c r="G2101" s="75">
        <v>600000</v>
      </c>
      <c r="H2101" s="76">
        <v>100000</v>
      </c>
      <c r="I2101" s="75">
        <v>200000</v>
      </c>
    </row>
    <row r="2102" spans="1:9" ht="18.75">
      <c r="A2102" s="257">
        <v>22020103</v>
      </c>
      <c r="B2102" s="273" t="s">
        <v>662</v>
      </c>
      <c r="C2102" s="321"/>
      <c r="D2102" s="152" t="s">
        <v>818</v>
      </c>
      <c r="E2102" s="314" t="s">
        <v>208</v>
      </c>
      <c r="F2102" s="76"/>
      <c r="G2102" s="75"/>
    </row>
    <row r="2103" spans="1:9" ht="18.75">
      <c r="A2103" s="257">
        <v>22020104</v>
      </c>
      <c r="B2103" s="273" t="s">
        <v>662</v>
      </c>
      <c r="C2103" s="321"/>
      <c r="D2103" s="152" t="s">
        <v>818</v>
      </c>
      <c r="E2103" s="314" t="s">
        <v>209</v>
      </c>
      <c r="F2103" s="76"/>
      <c r="G2103" s="75"/>
    </row>
    <row r="2104" spans="1:9" ht="18">
      <c r="A2104" s="420">
        <v>22020300</v>
      </c>
      <c r="B2104" s="210"/>
      <c r="C2104" s="421"/>
      <c r="D2104" s="152" t="s">
        <v>818</v>
      </c>
      <c r="E2104" s="426" t="s">
        <v>213</v>
      </c>
      <c r="F2104" s="76"/>
      <c r="G2104" s="75"/>
    </row>
    <row r="2105" spans="1:9" ht="18">
      <c r="A2105" s="423">
        <v>22020307</v>
      </c>
      <c r="B2105" s="273" t="s">
        <v>662</v>
      </c>
      <c r="C2105" s="424"/>
      <c r="D2105" s="152" t="s">
        <v>818</v>
      </c>
      <c r="E2105" s="445" t="s">
        <v>504</v>
      </c>
      <c r="F2105" s="76">
        <v>10029800</v>
      </c>
      <c r="G2105" s="75">
        <v>15000000</v>
      </c>
      <c r="H2105" s="76">
        <v>13650000</v>
      </c>
      <c r="I2105" s="75">
        <v>20000000</v>
      </c>
    </row>
    <row r="2106" spans="1:9" ht="18">
      <c r="A2106" s="423">
        <v>22020309</v>
      </c>
      <c r="B2106" s="273" t="s">
        <v>662</v>
      </c>
      <c r="C2106" s="424"/>
      <c r="D2106" s="152" t="s">
        <v>818</v>
      </c>
      <c r="E2106" s="425" t="s">
        <v>219</v>
      </c>
      <c r="F2106" s="76"/>
      <c r="G2106" s="75">
        <v>4000000</v>
      </c>
      <c r="H2106" s="76">
        <v>3200000</v>
      </c>
      <c r="I2106" s="75">
        <v>5000000</v>
      </c>
    </row>
    <row r="2107" spans="1:9" ht="18">
      <c r="A2107" s="423">
        <v>22020313</v>
      </c>
      <c r="B2107" s="273" t="s">
        <v>662</v>
      </c>
      <c r="C2107" s="424"/>
      <c r="D2107" s="152" t="s">
        <v>818</v>
      </c>
      <c r="E2107" s="425" t="s">
        <v>222</v>
      </c>
      <c r="F2107" s="76"/>
      <c r="G2107" s="75"/>
    </row>
    <row r="2108" spans="1:9" ht="18">
      <c r="A2108" s="420">
        <v>22020500</v>
      </c>
      <c r="B2108" s="210"/>
      <c r="C2108" s="421"/>
      <c r="D2108" s="152" t="s">
        <v>818</v>
      </c>
      <c r="E2108" s="422" t="s">
        <v>505</v>
      </c>
      <c r="F2108" s="76"/>
      <c r="G2108" s="75"/>
    </row>
    <row r="2109" spans="1:9" ht="18">
      <c r="A2109" s="423">
        <v>22020501</v>
      </c>
      <c r="B2109" s="273" t="s">
        <v>662</v>
      </c>
      <c r="C2109" s="424"/>
      <c r="D2109" s="152" t="s">
        <v>818</v>
      </c>
      <c r="E2109" s="425" t="s">
        <v>506</v>
      </c>
      <c r="F2109" s="76"/>
      <c r="G2109" s="75"/>
    </row>
    <row r="2110" spans="1:9" ht="18">
      <c r="A2110" s="420">
        <v>22020600</v>
      </c>
      <c r="B2110" s="210"/>
      <c r="C2110" s="421"/>
      <c r="D2110" s="152" t="s">
        <v>818</v>
      </c>
      <c r="E2110" s="426" t="s">
        <v>232</v>
      </c>
      <c r="F2110" s="76"/>
      <c r="G2110" s="75"/>
    </row>
    <row r="2111" spans="1:9" ht="18">
      <c r="A2111" s="423">
        <v>22020605</v>
      </c>
      <c r="B2111" s="273" t="s">
        <v>662</v>
      </c>
      <c r="C2111" s="424"/>
      <c r="D2111" s="152" t="s">
        <v>818</v>
      </c>
      <c r="E2111" s="425" t="s">
        <v>507</v>
      </c>
      <c r="F2111" s="76">
        <v>271515</v>
      </c>
      <c r="G2111" s="75">
        <v>10000000</v>
      </c>
      <c r="H2111" s="76">
        <v>8650000</v>
      </c>
      <c r="I2111" s="75">
        <v>15000000</v>
      </c>
    </row>
    <row r="2112" spans="1:9" ht="36">
      <c r="A2112" s="420">
        <v>22020700</v>
      </c>
      <c r="B2112" s="210"/>
      <c r="C2112" s="421"/>
      <c r="D2112" s="152" t="s">
        <v>818</v>
      </c>
      <c r="E2112" s="422" t="s">
        <v>508</v>
      </c>
      <c r="F2112" s="76"/>
      <c r="G2112" s="75"/>
    </row>
    <row r="2113" spans="1:9" ht="18">
      <c r="A2113" s="423">
        <v>22020710</v>
      </c>
      <c r="B2113" s="273" t="s">
        <v>662</v>
      </c>
      <c r="C2113" s="424"/>
      <c r="D2113" s="152" t="s">
        <v>818</v>
      </c>
      <c r="E2113" s="425" t="s">
        <v>449</v>
      </c>
      <c r="F2113" s="76"/>
      <c r="G2113" s="75"/>
    </row>
    <row r="2114" spans="1:9" ht="36">
      <c r="A2114" s="420">
        <v>22021000</v>
      </c>
      <c r="B2114" s="210"/>
      <c r="C2114" s="421"/>
      <c r="D2114" s="152" t="s">
        <v>818</v>
      </c>
      <c r="E2114" s="426" t="s">
        <v>249</v>
      </c>
      <c r="F2114" s="76"/>
      <c r="G2114" s="75"/>
    </row>
    <row r="2115" spans="1:9" ht="36">
      <c r="A2115" s="420"/>
      <c r="B2115" s="552" t="s">
        <v>662</v>
      </c>
      <c r="C2115" s="421"/>
      <c r="D2115" s="210" t="s">
        <v>818</v>
      </c>
      <c r="E2115" s="483" t="s">
        <v>866</v>
      </c>
      <c r="F2115" s="174"/>
      <c r="G2115" s="470"/>
      <c r="H2115" s="174"/>
      <c r="I2115" s="470">
        <v>3000000</v>
      </c>
    </row>
    <row r="2116" spans="1:9" ht="39.75" customHeight="1">
      <c r="A2116" s="423">
        <v>22021017</v>
      </c>
      <c r="B2116" s="273" t="s">
        <v>662</v>
      </c>
      <c r="C2116" s="424"/>
      <c r="D2116" s="152" t="s">
        <v>818</v>
      </c>
      <c r="E2116" s="427" t="s">
        <v>871</v>
      </c>
      <c r="F2116" s="76"/>
      <c r="G2116" s="75">
        <v>20000000</v>
      </c>
      <c r="H2116" s="76">
        <v>15690000</v>
      </c>
      <c r="I2116" s="75">
        <v>20000000</v>
      </c>
    </row>
    <row r="2117" spans="1:9" ht="18">
      <c r="A2117" s="420"/>
      <c r="B2117" s="210"/>
      <c r="C2117" s="421"/>
      <c r="D2117" s="210"/>
      <c r="E2117" s="422" t="s">
        <v>164</v>
      </c>
      <c r="F2117" s="174">
        <f>SUM(F2076:F2097)</f>
        <v>18478607</v>
      </c>
      <c r="G2117" s="174">
        <f t="shared" ref="G2117:I2117" si="201">SUM(G2076:G2097)</f>
        <v>18212727</v>
      </c>
      <c r="H2117" s="174">
        <f t="shared" si="201"/>
        <v>15177272.499999998</v>
      </c>
      <c r="I2117" s="174">
        <f t="shared" si="201"/>
        <v>20510570.25</v>
      </c>
    </row>
    <row r="2118" spans="1:9" ht="18.75" thickBot="1">
      <c r="A2118" s="428"/>
      <c r="B2118" s="168"/>
      <c r="C2118" s="429"/>
      <c r="D2118" s="168"/>
      <c r="E2118" s="430" t="s">
        <v>204</v>
      </c>
      <c r="F2118" s="174">
        <f>SUM(F2100:F2116)</f>
        <v>10301315</v>
      </c>
      <c r="G2118" s="174">
        <f t="shared" ref="G2118:I2118" si="202">SUM(G2100:G2116)</f>
        <v>49600000</v>
      </c>
      <c r="H2118" s="174">
        <f t="shared" si="202"/>
        <v>41290000</v>
      </c>
      <c r="I2118" s="174">
        <f t="shared" si="202"/>
        <v>63200000</v>
      </c>
    </row>
    <row r="2119" spans="1:9" ht="18.75" thickBot="1">
      <c r="A2119" s="431"/>
      <c r="B2119" s="432"/>
      <c r="C2119" s="433"/>
      <c r="D2119" s="434"/>
      <c r="E2119" s="446" t="s">
        <v>300</v>
      </c>
      <c r="F2119" s="174">
        <f>F2117+F2118</f>
        <v>28779922</v>
      </c>
      <c r="G2119" s="174">
        <f t="shared" ref="G2119:I2119" si="203">G2117+G2118</f>
        <v>67812727</v>
      </c>
      <c r="H2119" s="174">
        <f t="shared" si="203"/>
        <v>56467272.5</v>
      </c>
      <c r="I2119" s="174">
        <f t="shared" si="203"/>
        <v>83710570.25</v>
      </c>
    </row>
    <row r="2120" spans="1:9" ht="37.5">
      <c r="A2120" s="694" t="s">
        <v>819</v>
      </c>
      <c r="B2120" s="695"/>
      <c r="C2120" s="695"/>
      <c r="D2120" s="695"/>
      <c r="E2120" s="695"/>
      <c r="F2120" s="695"/>
      <c r="G2120" s="695"/>
      <c r="H2120" s="695"/>
      <c r="I2120" s="696"/>
    </row>
    <row r="2121" spans="1:9" ht="23.25">
      <c r="A2121" s="697" t="s">
        <v>492</v>
      </c>
      <c r="B2121" s="698"/>
      <c r="C2121" s="698"/>
      <c r="D2121" s="698"/>
      <c r="E2121" s="698"/>
      <c r="F2121" s="698"/>
      <c r="G2121" s="698"/>
      <c r="H2121" s="698"/>
      <c r="I2121" s="699"/>
    </row>
    <row r="2122" spans="1:9" ht="35.1" customHeight="1">
      <c r="A2122" s="689" t="s">
        <v>1046</v>
      </c>
      <c r="B2122" s="690"/>
      <c r="C2122" s="690"/>
      <c r="D2122" s="690"/>
      <c r="E2122" s="690"/>
      <c r="F2122" s="690"/>
      <c r="G2122" s="690"/>
      <c r="H2122" s="690"/>
      <c r="I2122" s="700"/>
    </row>
    <row r="2123" spans="1:9" ht="18.75" customHeight="1" thickBot="1">
      <c r="A2123" s="728" t="s">
        <v>281</v>
      </c>
      <c r="B2123" s="728"/>
      <c r="C2123" s="728"/>
      <c r="D2123" s="728"/>
      <c r="E2123" s="728"/>
      <c r="F2123" s="728"/>
      <c r="G2123" s="728"/>
      <c r="H2123" s="728"/>
      <c r="I2123" s="728"/>
    </row>
    <row r="2124" spans="1:9" ht="18.75" thickBot="1">
      <c r="A2124" s="718" t="s">
        <v>473</v>
      </c>
      <c r="B2124" s="719"/>
      <c r="C2124" s="719"/>
      <c r="D2124" s="719"/>
      <c r="E2124" s="719"/>
      <c r="F2124" s="719"/>
      <c r="G2124" s="719"/>
      <c r="H2124" s="719"/>
      <c r="I2124" s="720"/>
    </row>
    <row r="2125" spans="1:9" s="171" customFormat="1" ht="36.75" thickBot="1">
      <c r="A2125" s="143" t="s">
        <v>471</v>
      </c>
      <c r="B2125" s="68" t="s">
        <v>464</v>
      </c>
      <c r="C2125" s="144" t="s">
        <v>460</v>
      </c>
      <c r="D2125" s="68" t="s">
        <v>463</v>
      </c>
      <c r="E2125" s="145" t="s">
        <v>1</v>
      </c>
      <c r="F2125" s="68" t="s">
        <v>1003</v>
      </c>
      <c r="G2125" s="146" t="s">
        <v>1002</v>
      </c>
      <c r="H2125" s="147" t="s">
        <v>1001</v>
      </c>
      <c r="I2125" s="148" t="s">
        <v>1048</v>
      </c>
    </row>
    <row r="2126" spans="1:9" ht="18">
      <c r="A2126" s="411">
        <v>20000000</v>
      </c>
      <c r="B2126" s="188"/>
      <c r="C2126" s="412"/>
      <c r="D2126" s="152" t="s">
        <v>818</v>
      </c>
      <c r="E2126" s="413" t="s">
        <v>163</v>
      </c>
      <c r="F2126" s="447"/>
      <c r="G2126" s="448"/>
    </row>
    <row r="2127" spans="1:9" ht="18">
      <c r="A2127" s="411">
        <v>21000000</v>
      </c>
      <c r="B2127" s="188"/>
      <c r="C2127" s="412"/>
      <c r="D2127" s="152" t="s">
        <v>818</v>
      </c>
      <c r="E2127" s="413" t="s">
        <v>164</v>
      </c>
      <c r="F2127" s="447"/>
      <c r="G2127" s="448"/>
    </row>
    <row r="2128" spans="1:9" ht="18">
      <c r="A2128" s="411">
        <v>21010000</v>
      </c>
      <c r="B2128" s="188"/>
      <c r="C2128" s="412"/>
      <c r="D2128" s="152" t="s">
        <v>818</v>
      </c>
      <c r="E2128" s="413" t="s">
        <v>165</v>
      </c>
      <c r="F2128" s="447"/>
      <c r="G2128" s="448"/>
    </row>
    <row r="2129" spans="1:9" ht="18">
      <c r="A2129" s="439">
        <v>21010103</v>
      </c>
      <c r="B2129" s="273" t="s">
        <v>662</v>
      </c>
      <c r="C2129" s="440"/>
      <c r="D2129" s="152" t="s">
        <v>818</v>
      </c>
      <c r="E2129" s="418" t="s">
        <v>168</v>
      </c>
      <c r="F2129" s="76">
        <v>9388205</v>
      </c>
      <c r="G2129" s="75">
        <v>3333269</v>
      </c>
      <c r="H2129" s="76">
        <v>2777724.1666666665</v>
      </c>
      <c r="I2129" s="75">
        <v>3433267.07</v>
      </c>
    </row>
    <row r="2130" spans="1:9" ht="18">
      <c r="A2130" s="439">
        <v>21010104</v>
      </c>
      <c r="B2130" s="273" t="s">
        <v>662</v>
      </c>
      <c r="C2130" s="440"/>
      <c r="D2130" s="152" t="s">
        <v>818</v>
      </c>
      <c r="E2130" s="418" t="s">
        <v>169</v>
      </c>
      <c r="F2130" s="76">
        <v>4244114</v>
      </c>
      <c r="G2130" s="75">
        <v>2467846</v>
      </c>
      <c r="H2130" s="76">
        <v>2056538.3333333333</v>
      </c>
      <c r="I2130" s="75">
        <v>2541881.38</v>
      </c>
    </row>
    <row r="2131" spans="1:9" ht="18">
      <c r="A2131" s="439">
        <v>21010105</v>
      </c>
      <c r="B2131" s="273" t="s">
        <v>662</v>
      </c>
      <c r="C2131" s="440"/>
      <c r="D2131" s="152" t="s">
        <v>818</v>
      </c>
      <c r="E2131" s="418" t="s">
        <v>170</v>
      </c>
      <c r="F2131" s="76"/>
      <c r="G2131" s="75">
        <v>1179939</v>
      </c>
      <c r="H2131" s="76">
        <v>983282.5</v>
      </c>
      <c r="I2131" s="75">
        <v>1215337.17</v>
      </c>
    </row>
    <row r="2132" spans="1:9" ht="18">
      <c r="A2132" s="197">
        <v>21010106</v>
      </c>
      <c r="B2132" s="273" t="s">
        <v>662</v>
      </c>
      <c r="C2132" s="198"/>
      <c r="D2132" s="152" t="s">
        <v>818</v>
      </c>
      <c r="E2132" s="80" t="s">
        <v>171</v>
      </c>
      <c r="F2132" s="76"/>
      <c r="G2132" s="75"/>
      <c r="H2132" s="76">
        <v>0</v>
      </c>
      <c r="I2132" s="75">
        <v>0</v>
      </c>
    </row>
    <row r="2133" spans="1:9" ht="18">
      <c r="A2133" s="226"/>
      <c r="B2133" s="273" t="s">
        <v>662</v>
      </c>
      <c r="C2133" s="198"/>
      <c r="D2133" s="152" t="s">
        <v>818</v>
      </c>
      <c r="E2133" s="115" t="s">
        <v>693</v>
      </c>
      <c r="F2133" s="76"/>
      <c r="G2133" s="75"/>
      <c r="I2133" s="75">
        <v>6377943.3399999999</v>
      </c>
    </row>
    <row r="2134" spans="1:9" ht="18">
      <c r="A2134" s="411">
        <v>21020000</v>
      </c>
      <c r="B2134" s="188"/>
      <c r="C2134" s="412"/>
      <c r="D2134" s="152" t="s">
        <v>818</v>
      </c>
      <c r="E2134" s="413" t="s">
        <v>177</v>
      </c>
      <c r="F2134" s="76"/>
      <c r="G2134" s="75"/>
      <c r="H2134" s="76">
        <v>0</v>
      </c>
      <c r="I2134" s="75">
        <v>0</v>
      </c>
    </row>
    <row r="2135" spans="1:9" ht="36">
      <c r="A2135" s="411">
        <v>21020300</v>
      </c>
      <c r="B2135" s="188"/>
      <c r="C2135" s="412"/>
      <c r="D2135" s="152" t="s">
        <v>818</v>
      </c>
      <c r="E2135" s="413" t="s">
        <v>193</v>
      </c>
      <c r="F2135" s="76"/>
      <c r="G2135" s="75"/>
      <c r="H2135" s="76">
        <v>0</v>
      </c>
      <c r="I2135" s="75">
        <v>0</v>
      </c>
    </row>
    <row r="2136" spans="1:9" ht="18">
      <c r="A2136" s="439">
        <v>21020312</v>
      </c>
      <c r="B2136" s="273" t="s">
        <v>662</v>
      </c>
      <c r="C2136" s="440"/>
      <c r="D2136" s="152" t="s">
        <v>818</v>
      </c>
      <c r="E2136" s="427" t="s">
        <v>184</v>
      </c>
      <c r="F2136" s="76"/>
      <c r="G2136" s="75"/>
      <c r="H2136" s="76">
        <v>0</v>
      </c>
      <c r="I2136" s="75">
        <v>0</v>
      </c>
    </row>
    <row r="2137" spans="1:9" ht="18">
      <c r="A2137" s="439">
        <v>21020320</v>
      </c>
      <c r="B2137" s="273" t="s">
        <v>662</v>
      </c>
      <c r="C2137" s="440"/>
      <c r="D2137" s="152" t="s">
        <v>818</v>
      </c>
      <c r="E2137" s="427" t="s">
        <v>189</v>
      </c>
      <c r="F2137" s="76">
        <v>703294</v>
      </c>
      <c r="G2137" s="75">
        <v>233515</v>
      </c>
      <c r="H2137" s="76">
        <v>194595.83333333334</v>
      </c>
      <c r="I2137" s="75">
        <v>240520.45</v>
      </c>
    </row>
    <row r="2138" spans="1:9" ht="18">
      <c r="A2138" s="439">
        <v>21020327</v>
      </c>
      <c r="B2138" s="273" t="s">
        <v>662</v>
      </c>
      <c r="C2138" s="440"/>
      <c r="D2138" s="152" t="s">
        <v>818</v>
      </c>
      <c r="E2138" s="427" t="s">
        <v>190</v>
      </c>
      <c r="F2138" s="76">
        <v>180810</v>
      </c>
      <c r="G2138" s="75">
        <v>339998</v>
      </c>
      <c r="H2138" s="76">
        <v>283331.66666666669</v>
      </c>
      <c r="I2138" s="75">
        <v>350197.94</v>
      </c>
    </row>
    <row r="2139" spans="1:9" ht="18">
      <c r="A2139" s="439">
        <v>21020328</v>
      </c>
      <c r="B2139" s="273" t="s">
        <v>662</v>
      </c>
      <c r="C2139" s="440"/>
      <c r="D2139" s="152" t="s">
        <v>818</v>
      </c>
      <c r="E2139" s="427" t="s">
        <v>554</v>
      </c>
      <c r="F2139" s="76">
        <v>1426397</v>
      </c>
      <c r="G2139" s="75">
        <v>336309</v>
      </c>
      <c r="H2139" s="76">
        <v>280257.5</v>
      </c>
      <c r="I2139" s="75">
        <v>346398.27</v>
      </c>
    </row>
    <row r="2140" spans="1:9" ht="18">
      <c r="A2140" s="411">
        <v>21020400</v>
      </c>
      <c r="B2140" s="188"/>
      <c r="C2140" s="412"/>
      <c r="D2140" s="152" t="s">
        <v>818</v>
      </c>
      <c r="E2140" s="413" t="s">
        <v>194</v>
      </c>
      <c r="F2140" s="76"/>
      <c r="G2140" s="75"/>
      <c r="H2140" s="76">
        <v>0</v>
      </c>
      <c r="I2140" s="75">
        <v>0</v>
      </c>
    </row>
    <row r="2141" spans="1:9" ht="18">
      <c r="A2141" s="439">
        <v>21020312</v>
      </c>
      <c r="B2141" s="273" t="s">
        <v>662</v>
      </c>
      <c r="C2141" s="440"/>
      <c r="D2141" s="152" t="s">
        <v>818</v>
      </c>
      <c r="E2141" s="427" t="s">
        <v>189</v>
      </c>
      <c r="F2141" s="76">
        <v>611186</v>
      </c>
      <c r="G2141" s="75">
        <v>248592</v>
      </c>
      <c r="H2141" s="76">
        <v>207160</v>
      </c>
      <c r="I2141" s="75">
        <v>256049.76</v>
      </c>
    </row>
    <row r="2142" spans="1:9" ht="18">
      <c r="A2142" s="439">
        <v>21020327</v>
      </c>
      <c r="B2142" s="273" t="s">
        <v>662</v>
      </c>
      <c r="C2142" s="440"/>
      <c r="D2142" s="152" t="s">
        <v>818</v>
      </c>
      <c r="E2142" s="427" t="s">
        <v>509</v>
      </c>
      <c r="F2142" s="76">
        <v>191772</v>
      </c>
      <c r="G2142" s="75">
        <v>102264</v>
      </c>
      <c r="H2142" s="76">
        <v>85220</v>
      </c>
      <c r="I2142" s="75">
        <v>105331.92</v>
      </c>
    </row>
    <row r="2143" spans="1:9" ht="18">
      <c r="A2143" s="439">
        <v>21020328</v>
      </c>
      <c r="B2143" s="273" t="s">
        <v>662</v>
      </c>
      <c r="C2143" s="440"/>
      <c r="D2143" s="152" t="s">
        <v>818</v>
      </c>
      <c r="E2143" s="427" t="s">
        <v>510</v>
      </c>
      <c r="F2143" s="76">
        <v>368455</v>
      </c>
      <c r="G2143" s="75">
        <v>2140066</v>
      </c>
      <c r="H2143" s="76">
        <v>1783388.3333333333</v>
      </c>
      <c r="I2143" s="75">
        <v>2204267.98</v>
      </c>
    </row>
    <row r="2144" spans="1:9" ht="18">
      <c r="A2144" s="411">
        <v>21020400</v>
      </c>
      <c r="B2144" s="188"/>
      <c r="C2144" s="412"/>
      <c r="D2144" s="152" t="s">
        <v>818</v>
      </c>
      <c r="E2144" s="413" t="s">
        <v>194</v>
      </c>
      <c r="F2144" s="76"/>
      <c r="G2144" s="75"/>
      <c r="H2144" s="76">
        <v>0</v>
      </c>
      <c r="I2144" s="75">
        <v>0</v>
      </c>
    </row>
    <row r="2145" spans="1:9" ht="18">
      <c r="A2145" s="439">
        <v>21020401</v>
      </c>
      <c r="B2145" s="273" t="s">
        <v>662</v>
      </c>
      <c r="C2145" s="440"/>
      <c r="D2145" s="152" t="s">
        <v>818</v>
      </c>
      <c r="E2145" s="427" t="s">
        <v>178</v>
      </c>
      <c r="F2145" s="76"/>
      <c r="G2145" s="75">
        <v>136754</v>
      </c>
      <c r="H2145" s="76">
        <v>113961.66666666667</v>
      </c>
      <c r="I2145" s="75">
        <v>140856.62</v>
      </c>
    </row>
    <row r="2146" spans="1:9" ht="18">
      <c r="A2146" s="439">
        <v>21020402</v>
      </c>
      <c r="B2146" s="273" t="s">
        <v>662</v>
      </c>
      <c r="C2146" s="440"/>
      <c r="D2146" s="152" t="s">
        <v>818</v>
      </c>
      <c r="E2146" s="427" t="s">
        <v>179</v>
      </c>
      <c r="F2146" s="76"/>
      <c r="G2146" s="75">
        <v>102300</v>
      </c>
      <c r="H2146" s="76">
        <v>85250</v>
      </c>
      <c r="I2146" s="75">
        <v>105369</v>
      </c>
    </row>
    <row r="2147" spans="1:9" ht="18">
      <c r="A2147" s="439">
        <v>21020403</v>
      </c>
      <c r="B2147" s="273" t="s">
        <v>662</v>
      </c>
      <c r="C2147" s="440"/>
      <c r="D2147" s="152" t="s">
        <v>818</v>
      </c>
      <c r="E2147" s="427" t="s">
        <v>180</v>
      </c>
      <c r="F2147" s="76"/>
      <c r="G2147" s="75">
        <v>99224</v>
      </c>
      <c r="H2147" s="76">
        <v>82686.666666666672</v>
      </c>
      <c r="I2147" s="75">
        <v>102200.72</v>
      </c>
    </row>
    <row r="2148" spans="1:9" ht="18">
      <c r="A2148" s="439">
        <v>21020404</v>
      </c>
      <c r="B2148" s="273" t="s">
        <v>662</v>
      </c>
      <c r="C2148" s="440"/>
      <c r="D2148" s="152" t="s">
        <v>818</v>
      </c>
      <c r="E2148" s="427" t="s">
        <v>181</v>
      </c>
      <c r="F2148" s="76"/>
      <c r="G2148" s="75"/>
    </row>
    <row r="2149" spans="1:9" ht="18">
      <c r="A2149" s="439">
        <v>21020412</v>
      </c>
      <c r="B2149" s="273" t="s">
        <v>662</v>
      </c>
      <c r="C2149" s="440"/>
      <c r="D2149" s="152" t="s">
        <v>818</v>
      </c>
      <c r="E2149" s="427" t="s">
        <v>184</v>
      </c>
      <c r="F2149" s="76"/>
      <c r="G2149" s="75"/>
    </row>
    <row r="2150" spans="1:9" ht="18">
      <c r="A2150" s="439">
        <v>21020415</v>
      </c>
      <c r="B2150" s="273" t="s">
        <v>662</v>
      </c>
      <c r="C2150" s="440"/>
      <c r="D2150" s="152" t="s">
        <v>818</v>
      </c>
      <c r="E2150" s="427" t="s">
        <v>187</v>
      </c>
      <c r="F2150" s="76"/>
      <c r="G2150" s="75"/>
    </row>
    <row r="2151" spans="1:9" ht="18">
      <c r="A2151" s="443">
        <v>21020600</v>
      </c>
      <c r="B2151" s="201"/>
      <c r="C2151" s="444"/>
      <c r="D2151" s="152" t="s">
        <v>818</v>
      </c>
      <c r="E2151" s="413" t="s">
        <v>196</v>
      </c>
      <c r="F2151" s="76"/>
      <c r="G2151" s="75"/>
    </row>
    <row r="2152" spans="1:9" ht="18">
      <c r="A2152" s="416">
        <v>21020605</v>
      </c>
      <c r="B2152" s="273" t="s">
        <v>662</v>
      </c>
      <c r="C2152" s="417"/>
      <c r="D2152" s="152" t="s">
        <v>818</v>
      </c>
      <c r="E2152" s="418" t="s">
        <v>199</v>
      </c>
      <c r="F2152" s="76"/>
      <c r="G2152" s="75"/>
    </row>
    <row r="2153" spans="1:9" ht="18">
      <c r="A2153" s="420">
        <v>22020000</v>
      </c>
      <c r="B2153" s="210"/>
      <c r="C2153" s="421"/>
      <c r="D2153" s="210"/>
      <c r="E2153" s="426" t="s">
        <v>204</v>
      </c>
      <c r="F2153" s="76"/>
      <c r="G2153" s="75"/>
    </row>
    <row r="2154" spans="1:9" ht="18">
      <c r="A2154" s="420">
        <v>22020100</v>
      </c>
      <c r="B2154" s="210"/>
      <c r="C2154" s="421"/>
      <c r="D2154" s="210"/>
      <c r="E2154" s="426" t="s">
        <v>205</v>
      </c>
      <c r="F2154" s="76"/>
      <c r="G2154" s="75"/>
    </row>
    <row r="2155" spans="1:9" ht="18.75">
      <c r="A2155" s="257">
        <v>22020101</v>
      </c>
      <c r="B2155" s="273" t="s">
        <v>662</v>
      </c>
      <c r="C2155" s="321"/>
      <c r="D2155" s="152" t="s">
        <v>818</v>
      </c>
      <c r="E2155" s="314" t="s">
        <v>206</v>
      </c>
      <c r="F2155" s="76"/>
      <c r="G2155" s="75">
        <v>600000</v>
      </c>
      <c r="H2155" s="76">
        <v>120000</v>
      </c>
      <c r="I2155" s="75">
        <v>200000</v>
      </c>
    </row>
    <row r="2156" spans="1:9" ht="18.75">
      <c r="A2156" s="257">
        <v>22020102</v>
      </c>
      <c r="B2156" s="273" t="s">
        <v>662</v>
      </c>
      <c r="C2156" s="321"/>
      <c r="D2156" s="152" t="s">
        <v>818</v>
      </c>
      <c r="E2156" s="314" t="s">
        <v>207</v>
      </c>
      <c r="F2156" s="76"/>
      <c r="G2156" s="75"/>
    </row>
    <row r="2157" spans="1:9" ht="18.75">
      <c r="A2157" s="257">
        <v>22020103</v>
      </c>
      <c r="B2157" s="273" t="s">
        <v>662</v>
      </c>
      <c r="C2157" s="321"/>
      <c r="D2157" s="152" t="s">
        <v>818</v>
      </c>
      <c r="E2157" s="314" t="s">
        <v>208</v>
      </c>
      <c r="F2157" s="76"/>
      <c r="G2157" s="75"/>
    </row>
    <row r="2158" spans="1:9" ht="18.75">
      <c r="A2158" s="257">
        <v>22020104</v>
      </c>
      <c r="B2158" s="273" t="s">
        <v>662</v>
      </c>
      <c r="C2158" s="321"/>
      <c r="D2158" s="152" t="s">
        <v>818</v>
      </c>
      <c r="E2158" s="314" t="s">
        <v>209</v>
      </c>
      <c r="F2158" s="76"/>
      <c r="G2158" s="75"/>
    </row>
    <row r="2159" spans="1:9" ht="18">
      <c r="A2159" s="420">
        <v>22020300</v>
      </c>
      <c r="B2159" s="210"/>
      <c r="C2159" s="421"/>
      <c r="D2159" s="152" t="s">
        <v>818</v>
      </c>
      <c r="E2159" s="426" t="s">
        <v>213</v>
      </c>
      <c r="F2159" s="76"/>
      <c r="G2159" s="75"/>
    </row>
    <row r="2160" spans="1:9" ht="18">
      <c r="A2160" s="423">
        <v>22020307</v>
      </c>
      <c r="B2160" s="273" t="s">
        <v>662</v>
      </c>
      <c r="C2160" s="424"/>
      <c r="D2160" s="152" t="s">
        <v>818</v>
      </c>
      <c r="E2160" s="445" t="s">
        <v>504</v>
      </c>
      <c r="F2160" s="76"/>
      <c r="G2160" s="75">
        <v>6000000</v>
      </c>
      <c r="H2160" s="76">
        <v>5650000</v>
      </c>
      <c r="I2160" s="75">
        <v>10000000</v>
      </c>
    </row>
    <row r="2161" spans="1:9" ht="18">
      <c r="A2161" s="423">
        <v>22020309</v>
      </c>
      <c r="B2161" s="273" t="s">
        <v>662</v>
      </c>
      <c r="C2161" s="424"/>
      <c r="D2161" s="152" t="s">
        <v>818</v>
      </c>
      <c r="E2161" s="425" t="s">
        <v>219</v>
      </c>
      <c r="F2161" s="76"/>
      <c r="G2161" s="75">
        <v>3000000</v>
      </c>
      <c r="H2161" s="76">
        <v>2300000</v>
      </c>
      <c r="I2161" s="75">
        <v>3000000</v>
      </c>
    </row>
    <row r="2162" spans="1:9" ht="18">
      <c r="A2162" s="423">
        <v>22020313</v>
      </c>
      <c r="B2162" s="273" t="s">
        <v>662</v>
      </c>
      <c r="C2162" s="424"/>
      <c r="D2162" s="152" t="s">
        <v>818</v>
      </c>
      <c r="E2162" s="425" t="s">
        <v>222</v>
      </c>
      <c r="F2162" s="76"/>
      <c r="G2162" s="75"/>
    </row>
    <row r="2163" spans="1:9" ht="18">
      <c r="A2163" s="420">
        <v>22020500</v>
      </c>
      <c r="B2163" s="210"/>
      <c r="C2163" s="421"/>
      <c r="D2163" s="152" t="s">
        <v>818</v>
      </c>
      <c r="E2163" s="422" t="s">
        <v>505</v>
      </c>
      <c r="F2163" s="76"/>
      <c r="G2163" s="75"/>
    </row>
    <row r="2164" spans="1:9" ht="18">
      <c r="A2164" s="423">
        <v>22020501</v>
      </c>
      <c r="B2164" s="273" t="s">
        <v>662</v>
      </c>
      <c r="C2164" s="424"/>
      <c r="D2164" s="152" t="s">
        <v>818</v>
      </c>
      <c r="E2164" s="425" t="s">
        <v>506</v>
      </c>
      <c r="F2164" s="76"/>
      <c r="G2164" s="75"/>
    </row>
    <row r="2165" spans="1:9" ht="18">
      <c r="A2165" s="420">
        <v>22020600</v>
      </c>
      <c r="B2165" s="210"/>
      <c r="C2165" s="421"/>
      <c r="D2165" s="152" t="s">
        <v>818</v>
      </c>
      <c r="E2165" s="426" t="s">
        <v>232</v>
      </c>
      <c r="F2165" s="76"/>
      <c r="G2165" s="75"/>
    </row>
    <row r="2166" spans="1:9" ht="18">
      <c r="A2166" s="423">
        <v>22020605</v>
      </c>
      <c r="B2166" s="273" t="s">
        <v>662</v>
      </c>
      <c r="C2166" s="424"/>
      <c r="D2166" s="152" t="s">
        <v>818</v>
      </c>
      <c r="E2166" s="425" t="s">
        <v>507</v>
      </c>
      <c r="F2166" s="76"/>
      <c r="G2166" s="75">
        <v>8000000</v>
      </c>
      <c r="H2166" s="76">
        <v>7200000</v>
      </c>
      <c r="I2166" s="75">
        <v>10000000</v>
      </c>
    </row>
    <row r="2167" spans="1:9" ht="36">
      <c r="A2167" s="420">
        <v>22020700</v>
      </c>
      <c r="B2167" s="210"/>
      <c r="C2167" s="421"/>
      <c r="D2167" s="152" t="s">
        <v>818</v>
      </c>
      <c r="E2167" s="422" t="s">
        <v>508</v>
      </c>
      <c r="F2167" s="76"/>
      <c r="G2167" s="75"/>
    </row>
    <row r="2168" spans="1:9" ht="18">
      <c r="A2168" s="423">
        <v>22020710</v>
      </c>
      <c r="B2168" s="273" t="s">
        <v>662</v>
      </c>
      <c r="C2168" s="424"/>
      <c r="D2168" s="152" t="s">
        <v>818</v>
      </c>
      <c r="E2168" s="425" t="s">
        <v>449</v>
      </c>
      <c r="F2168" s="76"/>
      <c r="G2168" s="75">
        <v>5000000</v>
      </c>
      <c r="H2168" s="76">
        <v>3250000</v>
      </c>
      <c r="I2168" s="75">
        <v>6000000</v>
      </c>
    </row>
    <row r="2169" spans="1:9" ht="36">
      <c r="A2169" s="420">
        <v>22021000</v>
      </c>
      <c r="B2169" s="210"/>
      <c r="C2169" s="421"/>
      <c r="D2169" s="152" t="s">
        <v>818</v>
      </c>
      <c r="E2169" s="426" t="s">
        <v>249</v>
      </c>
      <c r="F2169" s="76"/>
      <c r="G2169" s="75"/>
    </row>
    <row r="2170" spans="1:9" ht="18">
      <c r="A2170" s="423">
        <v>22021017</v>
      </c>
      <c r="B2170" s="273" t="s">
        <v>662</v>
      </c>
      <c r="C2170" s="424"/>
      <c r="D2170" s="152" t="s">
        <v>818</v>
      </c>
      <c r="E2170" s="427" t="s">
        <v>262</v>
      </c>
      <c r="F2170" s="76"/>
      <c r="G2170" s="75"/>
    </row>
    <row r="2171" spans="1:9" ht="18">
      <c r="A2171" s="420"/>
      <c r="B2171" s="210"/>
      <c r="C2171" s="421"/>
      <c r="D2171" s="210"/>
      <c r="E2171" s="422" t="s">
        <v>815</v>
      </c>
      <c r="F2171" s="174">
        <f>SUM(F2129:F2152)</f>
        <v>17114233</v>
      </c>
      <c r="G2171" s="174">
        <f t="shared" ref="G2171:I2171" si="204">SUM(G2129:G2152)</f>
        <v>10720076</v>
      </c>
      <c r="H2171" s="174">
        <f t="shared" si="204"/>
        <v>8933396.666666666</v>
      </c>
      <c r="I2171" s="174">
        <f t="shared" si="204"/>
        <v>17419621.619999997</v>
      </c>
    </row>
    <row r="2172" spans="1:9" ht="18.75" thickBot="1">
      <c r="A2172" s="428"/>
      <c r="B2172" s="168"/>
      <c r="C2172" s="429"/>
      <c r="D2172" s="168"/>
      <c r="E2172" s="430" t="s">
        <v>204</v>
      </c>
      <c r="F2172" s="174">
        <f>SUM(F2155:F2170)</f>
        <v>0</v>
      </c>
      <c r="G2172" s="174">
        <f t="shared" ref="G2172:I2172" si="205">SUM(G2155:G2170)</f>
        <v>22600000</v>
      </c>
      <c r="H2172" s="174">
        <f t="shared" si="205"/>
        <v>18520000</v>
      </c>
      <c r="I2172" s="174">
        <f t="shared" si="205"/>
        <v>29200000</v>
      </c>
    </row>
    <row r="2173" spans="1:9" ht="18.75" thickBot="1">
      <c r="A2173" s="431"/>
      <c r="B2173" s="432"/>
      <c r="C2173" s="433"/>
      <c r="D2173" s="434"/>
      <c r="E2173" s="446" t="s">
        <v>300</v>
      </c>
      <c r="F2173" s="174">
        <f>F2171+F2172</f>
        <v>17114233</v>
      </c>
      <c r="G2173" s="174">
        <f t="shared" ref="G2173:I2173" si="206">G2171+G2172</f>
        <v>33320076</v>
      </c>
      <c r="H2173" s="174">
        <f t="shared" si="206"/>
        <v>27453396.666666664</v>
      </c>
      <c r="I2173" s="174">
        <f t="shared" si="206"/>
        <v>46619621.619999997</v>
      </c>
    </row>
  </sheetData>
  <mergeCells count="257">
    <mergeCell ref="A1386:I1386"/>
    <mergeCell ref="A1459:I1459"/>
    <mergeCell ref="A1297:I1297"/>
    <mergeCell ref="A1406:I1406"/>
    <mergeCell ref="A1937:I1937"/>
    <mergeCell ref="A2122:I2122"/>
    <mergeCell ref="A1995:I1995"/>
    <mergeCell ref="A1940:I1940"/>
    <mergeCell ref="A1746:I1746"/>
    <mergeCell ref="A1825:I1825"/>
    <mergeCell ref="A1814:I1814"/>
    <mergeCell ref="A1812:I1812"/>
    <mergeCell ref="A1754:I1754"/>
    <mergeCell ref="A1815:I1815"/>
    <mergeCell ref="A1816:I1816"/>
    <mergeCell ref="A1890:I1890"/>
    <mergeCell ref="A1994:I1994"/>
    <mergeCell ref="A2002:I2002"/>
    <mergeCell ref="A1993:I1993"/>
    <mergeCell ref="A1813:I1813"/>
    <mergeCell ref="A1892:I1892"/>
    <mergeCell ref="A1409:I1409"/>
    <mergeCell ref="A1407:I1407"/>
    <mergeCell ref="A1405:I1405"/>
    <mergeCell ref="A2123:I2123"/>
    <mergeCell ref="A1938:I1938"/>
    <mergeCell ref="A2121:I2121"/>
    <mergeCell ref="A1992:I1992"/>
    <mergeCell ref="A1941:I1941"/>
    <mergeCell ref="A2124:I2124"/>
    <mergeCell ref="A1463:I1463"/>
    <mergeCell ref="A1462:I1462"/>
    <mergeCell ref="A1460:I1460"/>
    <mergeCell ref="A1574:I1574"/>
    <mergeCell ref="A1758:I1758"/>
    <mergeCell ref="A1521:I1521"/>
    <mergeCell ref="A1637:I1637"/>
    <mergeCell ref="A1636:I1636"/>
    <mergeCell ref="A1578:I1578"/>
    <mergeCell ref="A1576:I1576"/>
    <mergeCell ref="A1633:I1633"/>
    <mergeCell ref="A1634:I1634"/>
    <mergeCell ref="A1745:I1745"/>
    <mergeCell ref="A1747:I1747"/>
    <mergeCell ref="A1749:I1749"/>
    <mergeCell ref="A1518:I1518"/>
    <mergeCell ref="A1577:I1577"/>
    <mergeCell ref="A1520:I1520"/>
    <mergeCell ref="A1522:I1522"/>
    <mergeCell ref="A2120:I2120"/>
    <mergeCell ref="A2066:I2066"/>
    <mergeCell ref="A2067:I2067"/>
    <mergeCell ref="A2068:I2068"/>
    <mergeCell ref="A2069:I2069"/>
    <mergeCell ref="A2070:I2070"/>
    <mergeCell ref="A1748:I1748"/>
    <mergeCell ref="A1889:I1889"/>
    <mergeCell ref="A1830:I1830"/>
    <mergeCell ref="A1939:I1939"/>
    <mergeCell ref="A1891:I1891"/>
    <mergeCell ref="A1831:I1831"/>
    <mergeCell ref="A1833:I1833"/>
    <mergeCell ref="A1832:I1832"/>
    <mergeCell ref="A1991:I1991"/>
    <mergeCell ref="A1761:I1761"/>
    <mergeCell ref="A1762:I1762"/>
    <mergeCell ref="A2006:I2006"/>
    <mergeCell ref="A2007:I2007"/>
    <mergeCell ref="A2008:I2008"/>
    <mergeCell ref="A2009:I2009"/>
    <mergeCell ref="A2010:I2010"/>
    <mergeCell ref="A1829:I1829"/>
    <mergeCell ref="A1888:I1888"/>
    <mergeCell ref="A644:I644"/>
    <mergeCell ref="A642:I642"/>
    <mergeCell ref="A637:I637"/>
    <mergeCell ref="A624:I624"/>
    <mergeCell ref="A625:I625"/>
    <mergeCell ref="A1088:I1088"/>
    <mergeCell ref="A1166:I1166"/>
    <mergeCell ref="A1090:I1090"/>
    <mergeCell ref="A1092:I1092"/>
    <mergeCell ref="A759:I759"/>
    <mergeCell ref="A1091:I1091"/>
    <mergeCell ref="A823:I823"/>
    <mergeCell ref="A887:I887"/>
    <mergeCell ref="A825:I825"/>
    <mergeCell ref="A827:I827"/>
    <mergeCell ref="A826:I826"/>
    <mergeCell ref="A929:I929"/>
    <mergeCell ref="A886:I886"/>
    <mergeCell ref="A980:I980"/>
    <mergeCell ref="A925:I925"/>
    <mergeCell ref="A1109:I1109"/>
    <mergeCell ref="A1089:I1089"/>
    <mergeCell ref="A1110:I1110"/>
    <mergeCell ref="A1760:I1760"/>
    <mergeCell ref="A1689:I1689"/>
    <mergeCell ref="A1687:I1687"/>
    <mergeCell ref="A1690:I1690"/>
    <mergeCell ref="A1691:I1691"/>
    <mergeCell ref="A513:I513"/>
    <mergeCell ref="A641:I641"/>
    <mergeCell ref="A888:I888"/>
    <mergeCell ref="A1030:I1030"/>
    <mergeCell ref="A981:I981"/>
    <mergeCell ref="A979:I979"/>
    <mergeCell ref="A977:I977"/>
    <mergeCell ref="A928:I928"/>
    <mergeCell ref="A926:I926"/>
    <mergeCell ref="A824:I824"/>
    <mergeCell ref="A927:I927"/>
    <mergeCell ref="A517:I517"/>
    <mergeCell ref="A643:I643"/>
    <mergeCell ref="A622:I622"/>
    <mergeCell ref="A572:I572"/>
    <mergeCell ref="A515:I515"/>
    <mergeCell ref="A1340:I1340"/>
    <mergeCell ref="A1248:I1248"/>
    <mergeCell ref="A645:I645"/>
    <mergeCell ref="A1245:I1245"/>
    <mergeCell ref="A1188:I1188"/>
    <mergeCell ref="A1688:I1688"/>
    <mergeCell ref="A1339:I1339"/>
    <mergeCell ref="A1342:I1342"/>
    <mergeCell ref="A1189:I1189"/>
    <mergeCell ref="A1759:I1759"/>
    <mergeCell ref="A1247:I1247"/>
    <mergeCell ref="A1244:I1244"/>
    <mergeCell ref="A1387:I1387"/>
    <mergeCell ref="A1296:I1296"/>
    <mergeCell ref="A1389:I1389"/>
    <mergeCell ref="A1298:I1298"/>
    <mergeCell ref="A1300:I1300"/>
    <mergeCell ref="A1299:I1299"/>
    <mergeCell ref="A1408:I1408"/>
    <mergeCell ref="A1388:I1388"/>
    <mergeCell ref="A1461:I1461"/>
    <mergeCell ref="A1401:I1401"/>
    <mergeCell ref="A1575:I1575"/>
    <mergeCell ref="A1519:I1519"/>
    <mergeCell ref="A1635:I1635"/>
    <mergeCell ref="A1341:I1341"/>
    <mergeCell ref="A1390:I1390"/>
    <mergeCell ref="A699:I699"/>
    <mergeCell ref="A761:I761"/>
    <mergeCell ref="A760:I760"/>
    <mergeCell ref="A701:I701"/>
    <mergeCell ref="A702:I702"/>
    <mergeCell ref="A703:I703"/>
    <mergeCell ref="A758:I758"/>
    <mergeCell ref="A1185:I1185"/>
    <mergeCell ref="A1338:I1338"/>
    <mergeCell ref="A1187:I1187"/>
    <mergeCell ref="A1186:I1186"/>
    <mergeCell ref="A1170:I1170"/>
    <mergeCell ref="A1167:I1167"/>
    <mergeCell ref="A1105:I1105"/>
    <mergeCell ref="A1168:I1168"/>
    <mergeCell ref="A1169:I1169"/>
    <mergeCell ref="A1181:I1181"/>
    <mergeCell ref="A1246:I1246"/>
    <mergeCell ref="A884:I884"/>
    <mergeCell ref="A1112:I1112"/>
    <mergeCell ref="A1113:I1113"/>
    <mergeCell ref="A978:I978"/>
    <mergeCell ref="A1031:I1031"/>
    <mergeCell ref="A1032:I1032"/>
    <mergeCell ref="A626:I626"/>
    <mergeCell ref="A25:I25"/>
    <mergeCell ref="A90:I90"/>
    <mergeCell ref="A28:I28"/>
    <mergeCell ref="A44:I44"/>
    <mergeCell ref="A438:I438"/>
    <mergeCell ref="A464:I464"/>
    <mergeCell ref="A440:I440"/>
    <mergeCell ref="A442:I442"/>
    <mergeCell ref="A274:I274"/>
    <mergeCell ref="A462:I462"/>
    <mergeCell ref="A271:I271"/>
    <mergeCell ref="A342:I342"/>
    <mergeCell ref="A273:I273"/>
    <mergeCell ref="A275:I275"/>
    <mergeCell ref="A465:I465"/>
    <mergeCell ref="A439:I439"/>
    <mergeCell ref="A514:I514"/>
    <mergeCell ref="A574:I574"/>
    <mergeCell ref="A623:I623"/>
    <mergeCell ref="A45:I45"/>
    <mergeCell ref="A237:I237"/>
    <mergeCell ref="A463:I463"/>
    <mergeCell ref="A573:I573"/>
    <mergeCell ref="A1033:I1033"/>
    <mergeCell ref="A1034:I1034"/>
    <mergeCell ref="A1111:I1111"/>
    <mergeCell ref="A700:I700"/>
    <mergeCell ref="A885:I885"/>
    <mergeCell ref="A24:I24"/>
    <mergeCell ref="A42:I42"/>
    <mergeCell ref="A27:I27"/>
    <mergeCell ref="A37:I37"/>
    <mergeCell ref="A200:I200"/>
    <mergeCell ref="A340:I340"/>
    <mergeCell ref="A369:I369"/>
    <mergeCell ref="A370:I370"/>
    <mergeCell ref="A371:I371"/>
    <mergeCell ref="A372:I372"/>
    <mergeCell ref="A26:I26"/>
    <mergeCell ref="A128:I128"/>
    <mergeCell ref="A43:I43"/>
    <mergeCell ref="A181:I181"/>
    <mergeCell ref="A129:I129"/>
    <mergeCell ref="A94:I94"/>
    <mergeCell ref="A91:I91"/>
    <mergeCell ref="A92:I92"/>
    <mergeCell ref="A93:I93"/>
    <mergeCell ref="A571:I571"/>
    <mergeCell ref="A575:I575"/>
    <mergeCell ref="A299:I299"/>
    <mergeCell ref="A300:I300"/>
    <mergeCell ref="A301:I301"/>
    <mergeCell ref="A302:I302"/>
    <mergeCell ref="A272:I272"/>
    <mergeCell ref="A368:I368"/>
    <mergeCell ref="A343:I343"/>
    <mergeCell ref="A341:I341"/>
    <mergeCell ref="A294:I294"/>
    <mergeCell ref="A344:I344"/>
    <mergeCell ref="A364:I364"/>
    <mergeCell ref="A441:I441"/>
    <mergeCell ref="A516:I516"/>
    <mergeCell ref="A466:I466"/>
    <mergeCell ref="A458:I458"/>
    <mergeCell ref="A1:I1"/>
    <mergeCell ref="A2:I2"/>
    <mergeCell ref="A3:I3"/>
    <mergeCell ref="A4:I4"/>
    <mergeCell ref="A5:I5"/>
    <mergeCell ref="A20:I20"/>
    <mergeCell ref="A195:I195"/>
    <mergeCell ref="A239:I239"/>
    <mergeCell ref="A298:I298"/>
    <mergeCell ref="A125:I125"/>
    <mergeCell ref="A41:I41"/>
    <mergeCell ref="A126:I126"/>
    <mergeCell ref="A127:I127"/>
    <mergeCell ref="A177:I177"/>
    <mergeCell ref="A178:I178"/>
    <mergeCell ref="A179:I179"/>
    <mergeCell ref="A180:I180"/>
    <mergeCell ref="A199:I199"/>
    <mergeCell ref="A241:I241"/>
    <mergeCell ref="A240:I240"/>
    <mergeCell ref="A238:I238"/>
    <mergeCell ref="A201:I201"/>
    <mergeCell ref="A202:I202"/>
    <mergeCell ref="A203:I203"/>
  </mergeCells>
  <printOptions headings="1" gridLines="1"/>
  <pageMargins left="0.39370078740157499" right="0.23622047244094499" top="0.31496062992126" bottom="0.39370078740157499" header="0.31496062992126" footer="0.31496062992126"/>
  <pageSetup paperSize="9" scale="58" orientation="landscape" r:id="rId1"/>
  <headerFooter>
    <oddFooter>&amp;C&amp;"Arial,Bold"&amp;12Page &amp;P of &amp;N&amp;R&amp;"Arial,Bold"&amp;12........... LOCAL GOVERNMENT KANO STATE</oddFooter>
  </headerFooter>
  <rowBreaks count="51" manualBreakCount="51">
    <brk id="23" max="16383" man="1"/>
    <brk id="40" max="16383" man="1"/>
    <brk id="89" max="16383" man="1"/>
    <brk id="124" max="16383" man="1"/>
    <brk id="172" max="16383" man="1"/>
    <brk id="176" max="16383" man="1"/>
    <brk id="198" max="16383" man="1"/>
    <brk id="236" max="16383" man="1"/>
    <brk id="270" max="16383" man="1"/>
    <brk id="297" max="16383" man="1"/>
    <brk id="339" max="16383" man="1"/>
    <brk id="367" max="16383" man="1"/>
    <brk id="417" max="9" man="1"/>
    <brk id="437" max="16383" man="1"/>
    <brk id="461" max="16383" man="1"/>
    <brk id="512" max="16383" man="1"/>
    <brk id="570" max="16383" man="1"/>
    <brk id="621" max="16383" man="1"/>
    <brk id="640" max="16383" man="1"/>
    <brk id="698" max="16383" man="1"/>
    <brk id="757" max="16383" man="1"/>
    <brk id="822" max="16383" man="1"/>
    <brk id="883" max="16383" man="1"/>
    <brk id="924" max="16383" man="1"/>
    <brk id="970" max="16383" man="1"/>
    <brk id="976" max="16383" man="1"/>
    <brk id="1029" max="16383" man="1"/>
    <brk id="1087" max="16383" man="1"/>
    <brk id="1108" max="16383" man="1"/>
    <brk id="1165" max="16383" man="1"/>
    <brk id="1184" max="16383" man="1"/>
    <brk id="1243" max="16383" man="1"/>
    <brk id="1295" max="8" man="1"/>
    <brk id="1337" max="16383" man="1"/>
    <brk id="1385" max="16383" man="1"/>
    <brk id="1404" max="16383" man="1"/>
    <brk id="1458" max="16383" man="1"/>
    <brk id="1517" max="16383" man="1"/>
    <brk id="1573" max="16383" man="1"/>
    <brk id="1632" max="8" man="1"/>
    <brk id="1686" max="16383" man="1"/>
    <brk id="1744" max="16383" man="1"/>
    <brk id="1757" max="16383" man="1"/>
    <brk id="1811" max="16383" man="1"/>
    <brk id="1828" max="16383" man="1"/>
    <brk id="1887" max="16383" man="1"/>
    <brk id="1936" max="16383" man="1"/>
    <brk id="1990" max="16383" man="1"/>
    <brk id="2005" max="16383" man="1"/>
    <brk id="2065" max="8" man="1"/>
    <brk id="21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S173"/>
  <sheetViews>
    <sheetView tabSelected="1" view="pageBreakPreview" topLeftCell="A139" zoomScale="80" zoomScaleNormal="60" zoomScaleSheetLayoutView="80" workbookViewId="0">
      <selection activeCell="J143" sqref="J143"/>
    </sheetView>
  </sheetViews>
  <sheetFormatPr defaultColWidth="9" defaultRowHeight="18.75"/>
  <cols>
    <col min="1" max="1" width="17.85546875" style="64" customWidth="1"/>
    <col min="2" max="2" width="9" style="64" customWidth="1"/>
    <col min="3" max="3" width="18.7109375" style="64" customWidth="1"/>
    <col min="4" max="4" width="16.7109375" style="64" customWidth="1"/>
    <col min="5" max="5" width="47.42578125" style="65" customWidth="1"/>
    <col min="6" max="6" width="27.140625" style="64" customWidth="1"/>
    <col min="7" max="7" width="27.28515625" style="64" customWidth="1"/>
    <col min="8" max="8" width="25.85546875" style="449" customWidth="1"/>
    <col min="9" max="9" width="25.5703125" style="450" customWidth="1"/>
    <col min="10" max="253" width="9.140625" style="64" customWidth="1"/>
  </cols>
  <sheetData>
    <row r="1" spans="1:43" s="451" customFormat="1" ht="37.5">
      <c r="A1" s="694" t="s">
        <v>819</v>
      </c>
      <c r="B1" s="695"/>
      <c r="C1" s="695"/>
      <c r="D1" s="695"/>
      <c r="E1" s="695"/>
      <c r="F1" s="695"/>
      <c r="G1" s="695"/>
      <c r="H1" s="695"/>
      <c r="I1" s="696"/>
      <c r="J1" s="452"/>
      <c r="K1" s="452"/>
      <c r="L1" s="452"/>
      <c r="M1" s="452"/>
      <c r="N1" s="452"/>
      <c r="O1" s="452"/>
      <c r="P1" s="452"/>
      <c r="AI1" s="453"/>
      <c r="AJ1" s="453"/>
      <c r="AK1" s="453"/>
      <c r="AL1" s="453"/>
      <c r="AM1" s="453"/>
      <c r="AN1" s="453"/>
      <c r="AO1" s="453"/>
      <c r="AP1" s="453"/>
      <c r="AQ1" s="453"/>
    </row>
    <row r="2" spans="1:43" s="451" customFormat="1" ht="23.25">
      <c r="A2" s="697" t="s">
        <v>492</v>
      </c>
      <c r="B2" s="698"/>
      <c r="C2" s="698"/>
      <c r="D2" s="698"/>
      <c r="E2" s="698"/>
      <c r="F2" s="698"/>
      <c r="G2" s="698"/>
      <c r="H2" s="698"/>
      <c r="I2" s="699"/>
      <c r="J2" s="452"/>
      <c r="K2" s="452"/>
      <c r="L2" s="452"/>
      <c r="M2" s="452"/>
      <c r="N2" s="452"/>
      <c r="O2" s="452"/>
      <c r="P2" s="452"/>
      <c r="AI2" s="453"/>
      <c r="AJ2" s="453"/>
      <c r="AK2" s="453"/>
      <c r="AL2" s="453"/>
      <c r="AM2" s="453"/>
      <c r="AN2" s="453"/>
      <c r="AO2" s="453"/>
      <c r="AP2" s="453"/>
      <c r="AQ2" s="453"/>
    </row>
    <row r="3" spans="1:43" s="451" customFormat="1" ht="22.5">
      <c r="A3" s="689" t="s">
        <v>1046</v>
      </c>
      <c r="B3" s="690"/>
      <c r="C3" s="690"/>
      <c r="D3" s="690"/>
      <c r="E3" s="690"/>
      <c r="F3" s="690"/>
      <c r="G3" s="690"/>
      <c r="H3" s="690"/>
      <c r="I3" s="700"/>
      <c r="J3" s="452"/>
      <c r="K3" s="452"/>
      <c r="L3" s="452"/>
      <c r="M3" s="452"/>
      <c r="N3" s="452"/>
      <c r="O3" s="452"/>
      <c r="P3" s="452"/>
      <c r="AI3" s="453"/>
      <c r="AJ3" s="453"/>
      <c r="AK3" s="453"/>
      <c r="AL3" s="453"/>
      <c r="AM3" s="453"/>
      <c r="AN3" s="453"/>
      <c r="AO3" s="453"/>
      <c r="AP3" s="453"/>
      <c r="AQ3" s="453"/>
    </row>
    <row r="4" spans="1:43" s="451" customFormat="1" ht="24" thickBot="1">
      <c r="A4" s="691" t="s">
        <v>267</v>
      </c>
      <c r="B4" s="692"/>
      <c r="C4" s="692"/>
      <c r="D4" s="692"/>
      <c r="E4" s="692"/>
      <c r="F4" s="692"/>
      <c r="G4" s="692"/>
      <c r="H4" s="692"/>
      <c r="I4" s="693"/>
      <c r="J4" s="452"/>
      <c r="K4" s="452"/>
      <c r="L4" s="452"/>
      <c r="M4" s="452"/>
      <c r="N4" s="452"/>
      <c r="O4" s="452"/>
      <c r="P4" s="452"/>
      <c r="AI4" s="453"/>
      <c r="AJ4" s="453"/>
      <c r="AK4" s="453"/>
      <c r="AL4" s="453"/>
      <c r="AM4" s="453"/>
      <c r="AN4" s="453"/>
      <c r="AO4" s="453"/>
      <c r="AP4" s="453"/>
      <c r="AQ4" s="453"/>
    </row>
    <row r="5" spans="1:43" s="67" customFormat="1" thickBot="1">
      <c r="A5" s="704" t="s">
        <v>1006</v>
      </c>
      <c r="B5" s="705"/>
      <c r="C5" s="705"/>
      <c r="D5" s="705"/>
      <c r="E5" s="705"/>
      <c r="F5" s="705"/>
      <c r="G5" s="705"/>
      <c r="H5" s="705"/>
      <c r="I5" s="706"/>
      <c r="J5" s="454"/>
      <c r="K5" s="454"/>
      <c r="L5" s="454"/>
      <c r="M5" s="454"/>
      <c r="N5" s="454"/>
      <c r="O5" s="454"/>
      <c r="P5" s="454"/>
      <c r="AI5" s="455"/>
      <c r="AJ5" s="455"/>
      <c r="AK5" s="455"/>
      <c r="AL5" s="455"/>
      <c r="AM5" s="455"/>
      <c r="AN5" s="455"/>
      <c r="AO5" s="455"/>
      <c r="AP5" s="455"/>
      <c r="AQ5" s="455"/>
    </row>
    <row r="6" spans="1:43" s="67" customFormat="1" ht="54.75" thickBot="1">
      <c r="A6" s="366" t="s">
        <v>471</v>
      </c>
      <c r="B6" s="366" t="s">
        <v>464</v>
      </c>
      <c r="C6" s="366" t="s">
        <v>460</v>
      </c>
      <c r="D6" s="366" t="s">
        <v>463</v>
      </c>
      <c r="E6" s="92" t="s">
        <v>1</v>
      </c>
      <c r="F6" s="366" t="s">
        <v>1003</v>
      </c>
      <c r="G6" s="555" t="s">
        <v>1002</v>
      </c>
      <c r="H6" s="556" t="s">
        <v>1001</v>
      </c>
      <c r="I6" s="557" t="s">
        <v>1048</v>
      </c>
    </row>
    <row r="7" spans="1:43" s="67" customFormat="1">
      <c r="A7" s="456">
        <v>23010000</v>
      </c>
      <c r="B7" s="457" t="s">
        <v>662</v>
      </c>
      <c r="C7" s="457"/>
      <c r="D7" s="457">
        <v>31921902</v>
      </c>
      <c r="E7" s="458" t="s">
        <v>777</v>
      </c>
      <c r="F7" s="563">
        <f>F56</f>
        <v>72095206</v>
      </c>
      <c r="G7" s="563">
        <f t="shared" ref="G7:I7" si="0">G56</f>
        <v>371000000</v>
      </c>
      <c r="H7" s="563">
        <f t="shared" si="0"/>
        <v>75699966.299999997</v>
      </c>
      <c r="I7" s="563">
        <f t="shared" si="0"/>
        <v>568000000</v>
      </c>
      <c r="J7" s="460"/>
      <c r="K7" s="460"/>
      <c r="L7" s="460"/>
      <c r="M7" s="460"/>
      <c r="N7" s="460"/>
      <c r="O7" s="460"/>
      <c r="P7" s="460"/>
      <c r="AI7" s="461"/>
      <c r="AJ7" s="461"/>
      <c r="AK7" s="461"/>
      <c r="AL7" s="461"/>
      <c r="AM7" s="461"/>
      <c r="AN7" s="461"/>
      <c r="AO7" s="461"/>
      <c r="AP7" s="461"/>
      <c r="AQ7" s="461"/>
    </row>
    <row r="8" spans="1:43" s="67" customFormat="1">
      <c r="A8" s="462">
        <v>23020000</v>
      </c>
      <c r="B8" s="472" t="s">
        <v>662</v>
      </c>
      <c r="C8" s="472"/>
      <c r="D8" s="472">
        <v>31921902</v>
      </c>
      <c r="E8" s="235" t="s">
        <v>268</v>
      </c>
      <c r="F8" s="561">
        <f>F105</f>
        <v>117761165</v>
      </c>
      <c r="G8" s="561">
        <f t="shared" ref="G8:I8" si="1">G105</f>
        <v>1498017202</v>
      </c>
      <c r="H8" s="561">
        <f t="shared" si="1"/>
        <v>1078301612.3400002</v>
      </c>
      <c r="I8" s="561">
        <f t="shared" si="1"/>
        <v>2472222518.0700002</v>
      </c>
      <c r="J8" s="460"/>
      <c r="K8" s="460"/>
      <c r="L8" s="460"/>
      <c r="M8" s="460"/>
      <c r="N8" s="460"/>
      <c r="O8" s="460"/>
      <c r="P8" s="460"/>
      <c r="AI8" s="461"/>
      <c r="AJ8" s="461"/>
      <c r="AK8" s="461"/>
      <c r="AL8" s="461"/>
      <c r="AM8" s="461"/>
      <c r="AN8" s="461"/>
      <c r="AO8" s="461"/>
      <c r="AP8" s="461"/>
      <c r="AQ8" s="461"/>
    </row>
    <row r="9" spans="1:43" s="67" customFormat="1">
      <c r="A9" s="462">
        <v>23030000</v>
      </c>
      <c r="B9" s="472" t="s">
        <v>662</v>
      </c>
      <c r="C9" s="472"/>
      <c r="D9" s="472">
        <v>31921902</v>
      </c>
      <c r="E9" s="235" t="s">
        <v>271</v>
      </c>
      <c r="F9" s="561">
        <f>F131</f>
        <v>4568181</v>
      </c>
      <c r="G9" s="561">
        <f t="shared" ref="G9:I9" si="2">G131</f>
        <v>238000000</v>
      </c>
      <c r="H9" s="561">
        <f t="shared" si="2"/>
        <v>67796590.049999997</v>
      </c>
      <c r="I9" s="561">
        <f t="shared" si="2"/>
        <v>1238000000</v>
      </c>
      <c r="J9" s="460"/>
      <c r="K9" s="460"/>
      <c r="L9" s="460"/>
      <c r="M9" s="460"/>
      <c r="N9" s="460"/>
      <c r="O9" s="460"/>
      <c r="P9" s="460"/>
      <c r="AI9" s="461"/>
      <c r="AJ9" s="461"/>
      <c r="AK9" s="461"/>
      <c r="AL9" s="461"/>
      <c r="AM9" s="461"/>
      <c r="AN9" s="461"/>
      <c r="AO9" s="461"/>
      <c r="AP9" s="461"/>
      <c r="AQ9" s="461"/>
    </row>
    <row r="10" spans="1:43" s="67" customFormat="1" ht="17.25" customHeight="1">
      <c r="A10" s="462">
        <v>23040000</v>
      </c>
      <c r="B10" s="472" t="s">
        <v>662</v>
      </c>
      <c r="C10" s="472"/>
      <c r="D10" s="472">
        <v>31921902</v>
      </c>
      <c r="E10" s="235" t="s">
        <v>273</v>
      </c>
      <c r="F10" s="561">
        <f>F141</f>
        <v>52181757</v>
      </c>
      <c r="G10" s="561">
        <f t="shared" ref="G10:I10" si="3">G141</f>
        <v>180000000</v>
      </c>
      <c r="H10" s="561">
        <f t="shared" si="3"/>
        <v>62390844.850000001</v>
      </c>
      <c r="I10" s="561">
        <f t="shared" si="3"/>
        <v>540000000</v>
      </c>
      <c r="J10" s="460"/>
      <c r="K10" s="460"/>
      <c r="L10" s="460"/>
      <c r="M10" s="460"/>
      <c r="N10" s="460"/>
      <c r="O10" s="460"/>
      <c r="P10" s="460"/>
      <c r="AI10" s="461"/>
      <c r="AJ10" s="461"/>
      <c r="AK10" s="461"/>
      <c r="AL10" s="461"/>
      <c r="AM10" s="461"/>
      <c r="AN10" s="461"/>
      <c r="AO10" s="461"/>
      <c r="AP10" s="461"/>
      <c r="AQ10" s="461"/>
    </row>
    <row r="11" spans="1:43" s="67" customFormat="1">
      <c r="A11" s="462">
        <v>23050000</v>
      </c>
      <c r="B11" s="558" t="s">
        <v>662</v>
      </c>
      <c r="C11" s="559"/>
      <c r="D11" s="472">
        <v>31921902</v>
      </c>
      <c r="E11" s="235" t="s">
        <v>461</v>
      </c>
      <c r="F11" s="561">
        <f>F149</f>
        <v>0</v>
      </c>
      <c r="G11" s="561">
        <f t="shared" ref="G11:I11" si="4">G149</f>
        <v>0</v>
      </c>
      <c r="H11" s="561">
        <f t="shared" si="4"/>
        <v>0</v>
      </c>
      <c r="I11" s="565">
        <f t="shared" si="4"/>
        <v>0</v>
      </c>
      <c r="J11" s="460"/>
      <c r="K11" s="460"/>
      <c r="L11" s="460"/>
      <c r="M11" s="460"/>
      <c r="N11" s="460"/>
      <c r="O11" s="460"/>
      <c r="P11" s="460"/>
      <c r="AI11" s="461"/>
      <c r="AJ11" s="461"/>
      <c r="AK11" s="461"/>
      <c r="AL11" s="461"/>
      <c r="AM11" s="461"/>
      <c r="AN11" s="461"/>
      <c r="AO11" s="461"/>
      <c r="AP11" s="461"/>
      <c r="AQ11" s="461"/>
    </row>
    <row r="12" spans="1:43" s="67" customFormat="1" ht="30" customHeight="1" thickBot="1">
      <c r="A12" s="463"/>
      <c r="B12" s="464" t="s">
        <v>662</v>
      </c>
      <c r="C12" s="465"/>
      <c r="D12" s="131">
        <v>31921902</v>
      </c>
      <c r="E12" s="566" t="s">
        <v>787</v>
      </c>
      <c r="F12" s="567">
        <f>F171</f>
        <v>12295784</v>
      </c>
      <c r="G12" s="567">
        <f t="shared" ref="G12:I12" si="5">G171</f>
        <v>130000000</v>
      </c>
      <c r="H12" s="567">
        <f t="shared" si="5"/>
        <v>12910573.199999999</v>
      </c>
      <c r="I12" s="567">
        <f t="shared" si="5"/>
        <v>886794683.93000007</v>
      </c>
      <c r="J12" s="460"/>
      <c r="K12" s="460"/>
      <c r="L12" s="460"/>
      <c r="M12" s="460"/>
      <c r="N12" s="460"/>
      <c r="O12" s="460"/>
      <c r="P12" s="460"/>
      <c r="AI12" s="461"/>
      <c r="AJ12" s="461"/>
      <c r="AK12" s="461"/>
      <c r="AL12" s="461"/>
      <c r="AM12" s="461"/>
      <c r="AN12" s="461"/>
      <c r="AO12" s="461"/>
      <c r="AP12" s="461"/>
      <c r="AQ12" s="461"/>
    </row>
    <row r="13" spans="1:43" s="466" customFormat="1" ht="36.75" customHeight="1" thickBot="1">
      <c r="A13" s="160"/>
      <c r="B13" s="467"/>
      <c r="C13" s="467"/>
      <c r="D13" s="468"/>
      <c r="E13" s="469" t="s">
        <v>470</v>
      </c>
      <c r="F13" s="568">
        <f>SUM(F7:F12)</f>
        <v>258902093</v>
      </c>
      <c r="G13" s="568">
        <f t="shared" ref="G13:I13" si="6">SUM(G7:G12)</f>
        <v>2417017202</v>
      </c>
      <c r="H13" s="568">
        <f t="shared" si="6"/>
        <v>1297099586.74</v>
      </c>
      <c r="I13" s="568">
        <f t="shared" si="6"/>
        <v>5705017202</v>
      </c>
    </row>
    <row r="14" spans="1:43" ht="37.5">
      <c r="A14" s="694" t="s">
        <v>819</v>
      </c>
      <c r="B14" s="695"/>
      <c r="C14" s="695"/>
      <c r="D14" s="695"/>
      <c r="E14" s="695"/>
      <c r="F14" s="695"/>
      <c r="G14" s="695"/>
      <c r="H14" s="695"/>
      <c r="I14" s="696"/>
    </row>
    <row r="15" spans="1:43" ht="23.25">
      <c r="A15" s="697" t="s">
        <v>492</v>
      </c>
      <c r="B15" s="698"/>
      <c r="C15" s="698"/>
      <c r="D15" s="698"/>
      <c r="E15" s="698"/>
      <c r="F15" s="698"/>
      <c r="G15" s="698"/>
      <c r="H15" s="698"/>
      <c r="I15" s="699"/>
    </row>
    <row r="16" spans="1:43" ht="22.5">
      <c r="A16" s="689" t="s">
        <v>1046</v>
      </c>
      <c r="B16" s="690"/>
      <c r="C16" s="690"/>
      <c r="D16" s="690"/>
      <c r="E16" s="690"/>
      <c r="F16" s="690"/>
      <c r="G16" s="690"/>
      <c r="H16" s="690"/>
      <c r="I16" s="700"/>
    </row>
    <row r="17" spans="1:9" ht="27.75" customHeight="1" thickBot="1">
      <c r="A17" s="691" t="s">
        <v>267</v>
      </c>
      <c r="B17" s="692"/>
      <c r="C17" s="692"/>
      <c r="D17" s="692"/>
      <c r="E17" s="692"/>
      <c r="F17" s="692"/>
      <c r="G17" s="692"/>
      <c r="H17" s="692"/>
      <c r="I17" s="693"/>
    </row>
    <row r="18" spans="1:9" s="171" customFormat="1" ht="48.75" customHeight="1" thickBot="1">
      <c r="A18" s="366" t="s">
        <v>471</v>
      </c>
      <c r="B18" s="366" t="s">
        <v>464</v>
      </c>
      <c r="C18" s="366" t="s">
        <v>460</v>
      </c>
      <c r="D18" s="366" t="s">
        <v>463</v>
      </c>
      <c r="E18" s="92" t="s">
        <v>1</v>
      </c>
      <c r="F18" s="366" t="s">
        <v>1003</v>
      </c>
      <c r="G18" s="555" t="s">
        <v>1002</v>
      </c>
      <c r="H18" s="556" t="s">
        <v>1001</v>
      </c>
      <c r="I18" s="557" t="s">
        <v>1048</v>
      </c>
    </row>
    <row r="19" spans="1:9" s="171" customFormat="1" ht="18">
      <c r="A19" s="571" t="s">
        <v>734</v>
      </c>
      <c r="B19" s="572"/>
      <c r="C19" s="572"/>
      <c r="D19" s="457"/>
      <c r="E19" s="478" t="s">
        <v>267</v>
      </c>
      <c r="F19" s="268"/>
      <c r="G19" s="268"/>
      <c r="H19" s="577"/>
      <c r="I19" s="573"/>
    </row>
    <row r="20" spans="1:9" s="171" customFormat="1" ht="18">
      <c r="A20" s="125" t="s">
        <v>735</v>
      </c>
      <c r="B20" s="126"/>
      <c r="C20" s="126"/>
      <c r="D20" s="472"/>
      <c r="E20" s="208" t="s">
        <v>474</v>
      </c>
      <c r="F20" s="272"/>
      <c r="G20" s="272"/>
      <c r="H20" s="275"/>
      <c r="I20" s="574"/>
    </row>
    <row r="21" spans="1:9" s="171" customFormat="1" ht="36">
      <c r="A21" s="125">
        <v>23010100</v>
      </c>
      <c r="B21" s="126"/>
      <c r="C21" s="126"/>
      <c r="D21" s="472"/>
      <c r="E21" s="208" t="s">
        <v>778</v>
      </c>
      <c r="F21" s="471"/>
      <c r="G21" s="272"/>
      <c r="H21" s="275"/>
      <c r="I21" s="574"/>
    </row>
    <row r="22" spans="1:9" s="171" customFormat="1">
      <c r="A22" s="128">
        <v>23010101</v>
      </c>
      <c r="B22" s="472"/>
      <c r="C22" s="472"/>
      <c r="D22" s="472">
        <v>31921902</v>
      </c>
      <c r="E22" s="80" t="s">
        <v>736</v>
      </c>
      <c r="F22" s="561">
        <v>16000000</v>
      </c>
      <c r="G22" s="561">
        <v>30000000</v>
      </c>
      <c r="H22" s="561">
        <v>16800000</v>
      </c>
      <c r="I22" s="565">
        <v>60000000</v>
      </c>
    </row>
    <row r="23" spans="1:9" s="171" customFormat="1">
      <c r="A23" s="128">
        <v>23010102</v>
      </c>
      <c r="B23" s="472"/>
      <c r="C23" s="472"/>
      <c r="D23" s="472">
        <v>31921902</v>
      </c>
      <c r="E23" s="80" t="s">
        <v>475</v>
      </c>
      <c r="F23" s="561"/>
      <c r="G23" s="561"/>
      <c r="H23" s="561">
        <v>0</v>
      </c>
      <c r="I23" s="565"/>
    </row>
    <row r="24" spans="1:9" s="171" customFormat="1">
      <c r="A24" s="128">
        <v>23010103</v>
      </c>
      <c r="B24" s="472"/>
      <c r="C24" s="472"/>
      <c r="D24" s="472">
        <v>31921902</v>
      </c>
      <c r="E24" s="80" t="s">
        <v>476</v>
      </c>
      <c r="F24" s="561"/>
      <c r="G24" s="561"/>
      <c r="H24" s="561">
        <v>0</v>
      </c>
      <c r="I24" s="565"/>
    </row>
    <row r="25" spans="1:9" s="171" customFormat="1">
      <c r="A25" s="128">
        <v>23010104</v>
      </c>
      <c r="B25" s="472"/>
      <c r="C25" s="472"/>
      <c r="D25" s="472">
        <v>31921902</v>
      </c>
      <c r="E25" s="115" t="s">
        <v>477</v>
      </c>
      <c r="F25" s="561"/>
      <c r="G25" s="561"/>
      <c r="H25" s="561">
        <v>0</v>
      </c>
      <c r="I25" s="565"/>
    </row>
    <row r="26" spans="1:9" s="171" customFormat="1">
      <c r="A26" s="128">
        <v>23010105</v>
      </c>
      <c r="B26" s="472"/>
      <c r="C26" s="472"/>
      <c r="D26" s="472">
        <v>31921902</v>
      </c>
      <c r="E26" s="80" t="s">
        <v>737</v>
      </c>
      <c r="F26" s="561">
        <v>471000</v>
      </c>
      <c r="G26" s="561">
        <v>20000000</v>
      </c>
      <c r="H26" s="561">
        <v>494550</v>
      </c>
      <c r="I26" s="565">
        <v>40000000</v>
      </c>
    </row>
    <row r="27" spans="1:9" s="171" customFormat="1" ht="20.25" customHeight="1">
      <c r="A27" s="128">
        <v>23010106</v>
      </c>
      <c r="B27" s="472"/>
      <c r="C27" s="472"/>
      <c r="D27" s="472">
        <v>31921902</v>
      </c>
      <c r="E27" s="80" t="s">
        <v>860</v>
      </c>
      <c r="F27" s="561">
        <v>14259863</v>
      </c>
      <c r="G27" s="561">
        <v>20000000</v>
      </c>
      <c r="H27" s="561">
        <v>14972856.15</v>
      </c>
      <c r="I27" s="565">
        <v>20000000</v>
      </c>
    </row>
    <row r="28" spans="1:9" s="171" customFormat="1">
      <c r="A28" s="128">
        <v>23010107</v>
      </c>
      <c r="B28" s="472"/>
      <c r="C28" s="472"/>
      <c r="D28" s="472">
        <v>31921902</v>
      </c>
      <c r="E28" s="80" t="s">
        <v>478</v>
      </c>
      <c r="F28" s="561"/>
      <c r="G28" s="561">
        <v>20000000</v>
      </c>
      <c r="H28" s="561">
        <v>0</v>
      </c>
      <c r="I28" s="565">
        <v>20000000</v>
      </c>
    </row>
    <row r="29" spans="1:9" s="171" customFormat="1">
      <c r="A29" s="128">
        <v>23010108</v>
      </c>
      <c r="B29" s="472"/>
      <c r="C29" s="472"/>
      <c r="D29" s="472">
        <v>31921902</v>
      </c>
      <c r="E29" s="80" t="s">
        <v>479</v>
      </c>
      <c r="F29" s="561"/>
      <c r="G29" s="561">
        <v>20000000</v>
      </c>
      <c r="H29" s="561">
        <v>0</v>
      </c>
      <c r="I29" s="565">
        <v>20000000</v>
      </c>
    </row>
    <row r="30" spans="1:9" s="171" customFormat="1">
      <c r="A30" s="128" t="s">
        <v>820</v>
      </c>
      <c r="B30" s="472"/>
      <c r="C30" s="472"/>
      <c r="D30" s="472">
        <v>31921902</v>
      </c>
      <c r="E30" s="80" t="s">
        <v>821</v>
      </c>
      <c r="F30" s="561"/>
      <c r="G30" s="561"/>
      <c r="H30" s="561">
        <v>0</v>
      </c>
      <c r="I30" s="565"/>
    </row>
    <row r="31" spans="1:9" s="171" customFormat="1" ht="18.75" customHeight="1">
      <c r="A31" s="128">
        <v>23010112</v>
      </c>
      <c r="B31" s="472"/>
      <c r="C31" s="472"/>
      <c r="D31" s="472">
        <v>31921902</v>
      </c>
      <c r="E31" s="80" t="s">
        <v>480</v>
      </c>
      <c r="F31" s="561"/>
      <c r="G31" s="561">
        <v>15000000</v>
      </c>
      <c r="H31" s="561">
        <v>0</v>
      </c>
      <c r="I31" s="565">
        <v>15000000</v>
      </c>
    </row>
    <row r="32" spans="1:9" s="171" customFormat="1">
      <c r="A32" s="128">
        <v>23010113</v>
      </c>
      <c r="B32" s="472"/>
      <c r="C32" s="472"/>
      <c r="D32" s="472">
        <v>31921902</v>
      </c>
      <c r="E32" s="80" t="s">
        <v>481</v>
      </c>
      <c r="F32" s="561"/>
      <c r="G32" s="561"/>
      <c r="H32" s="561">
        <v>0</v>
      </c>
      <c r="I32" s="565"/>
    </row>
    <row r="33" spans="1:9" s="171" customFormat="1" ht="54">
      <c r="A33" s="128" t="s">
        <v>822</v>
      </c>
      <c r="B33" s="472"/>
      <c r="C33" s="472"/>
      <c r="D33" s="126">
        <v>31921902</v>
      </c>
      <c r="E33" s="622" t="s">
        <v>823</v>
      </c>
      <c r="F33" s="562">
        <v>11268117</v>
      </c>
      <c r="G33" s="562">
        <v>65000000</v>
      </c>
      <c r="H33" s="562">
        <v>11831522.85</v>
      </c>
      <c r="I33" s="623">
        <v>65000000</v>
      </c>
    </row>
    <row r="34" spans="1:9">
      <c r="A34" s="578"/>
      <c r="B34" s="450"/>
      <c r="C34" s="450"/>
      <c r="D34" s="450">
        <v>31921902</v>
      </c>
      <c r="E34" s="473" t="s">
        <v>867</v>
      </c>
      <c r="F34" s="561"/>
      <c r="G34" s="561">
        <v>50000000</v>
      </c>
      <c r="H34" s="561">
        <v>0</v>
      </c>
      <c r="I34" s="565">
        <v>50000000</v>
      </c>
    </row>
    <row r="35" spans="1:9" s="171" customFormat="1">
      <c r="A35" s="128">
        <v>23010114</v>
      </c>
      <c r="B35" s="472"/>
      <c r="C35" s="472"/>
      <c r="D35" s="472">
        <v>31921902</v>
      </c>
      <c r="E35" s="80" t="s">
        <v>482</v>
      </c>
      <c r="F35" s="561"/>
      <c r="G35" s="561">
        <v>2000000</v>
      </c>
      <c r="H35" s="561">
        <v>0</v>
      </c>
      <c r="I35" s="565">
        <v>2000000</v>
      </c>
    </row>
    <row r="36" spans="1:9" s="171" customFormat="1" ht="18.75" customHeight="1">
      <c r="A36" s="128">
        <v>23010115</v>
      </c>
      <c r="B36" s="472"/>
      <c r="C36" s="472"/>
      <c r="D36" s="472">
        <v>3192190231921900</v>
      </c>
      <c r="E36" s="80" t="s">
        <v>483</v>
      </c>
      <c r="F36" s="561"/>
      <c r="G36" s="561">
        <v>2000000</v>
      </c>
      <c r="H36" s="561">
        <v>0</v>
      </c>
      <c r="I36" s="565">
        <v>2000000</v>
      </c>
    </row>
    <row r="37" spans="1:9" s="171" customFormat="1">
      <c r="A37" s="128">
        <v>23010116</v>
      </c>
      <c r="B37" s="472"/>
      <c r="C37" s="472"/>
      <c r="D37" s="472">
        <v>31921902</v>
      </c>
      <c r="E37" s="80" t="s">
        <v>484</v>
      </c>
      <c r="F37" s="561"/>
      <c r="G37" s="561">
        <v>2000000</v>
      </c>
      <c r="H37" s="561">
        <v>0</v>
      </c>
      <c r="I37" s="565">
        <v>2000000</v>
      </c>
    </row>
    <row r="38" spans="1:9" s="171" customFormat="1">
      <c r="A38" s="128">
        <v>23010117</v>
      </c>
      <c r="B38" s="472"/>
      <c r="C38" s="472"/>
      <c r="D38" s="472">
        <v>31921902</v>
      </c>
      <c r="E38" s="80" t="s">
        <v>485</v>
      </c>
      <c r="F38" s="561"/>
      <c r="G38" s="561"/>
      <c r="H38" s="561">
        <v>0</v>
      </c>
      <c r="I38" s="565"/>
    </row>
    <row r="39" spans="1:9" s="171" customFormat="1">
      <c r="A39" s="128">
        <v>23010118</v>
      </c>
      <c r="B39" s="472"/>
      <c r="C39" s="472"/>
      <c r="D39" s="472">
        <v>31921902</v>
      </c>
      <c r="E39" s="80" t="s">
        <v>486</v>
      </c>
      <c r="F39" s="561"/>
      <c r="G39" s="561"/>
      <c r="H39" s="561">
        <v>0</v>
      </c>
      <c r="I39" s="565"/>
    </row>
    <row r="40" spans="1:9" s="171" customFormat="1" ht="18" customHeight="1">
      <c r="A40" s="128">
        <v>23010119</v>
      </c>
      <c r="B40" s="472"/>
      <c r="C40" s="472"/>
      <c r="D40" s="472">
        <v>31921902</v>
      </c>
      <c r="E40" s="80" t="s">
        <v>738</v>
      </c>
      <c r="F40" s="561"/>
      <c r="G40" s="561">
        <v>5000000</v>
      </c>
      <c r="H40" s="561">
        <v>0</v>
      </c>
      <c r="I40" s="565">
        <v>5000000</v>
      </c>
    </row>
    <row r="41" spans="1:9" s="171" customFormat="1" ht="36">
      <c r="A41" s="128">
        <v>23010120</v>
      </c>
      <c r="B41" s="472"/>
      <c r="C41" s="472"/>
      <c r="D41" s="472">
        <v>31921902</v>
      </c>
      <c r="E41" s="80" t="s">
        <v>487</v>
      </c>
      <c r="F41" s="561"/>
      <c r="G41" s="561"/>
      <c r="H41" s="561">
        <v>0</v>
      </c>
      <c r="I41" s="565"/>
    </row>
    <row r="42" spans="1:9" s="171" customFormat="1">
      <c r="A42" s="128">
        <v>23010121</v>
      </c>
      <c r="B42" s="472"/>
      <c r="C42" s="472"/>
      <c r="D42" s="472">
        <v>31921902</v>
      </c>
      <c r="E42" s="80" t="s">
        <v>488</v>
      </c>
      <c r="F42" s="561">
        <v>3000000</v>
      </c>
      <c r="G42" s="561">
        <v>5000000</v>
      </c>
      <c r="H42" s="561">
        <v>3150000</v>
      </c>
      <c r="I42" s="565">
        <v>5000000</v>
      </c>
    </row>
    <row r="43" spans="1:9" s="171" customFormat="1" ht="21" customHeight="1">
      <c r="A43" s="128" t="s">
        <v>740</v>
      </c>
      <c r="B43" s="472"/>
      <c r="C43" s="472"/>
      <c r="D43" s="472">
        <v>31921902</v>
      </c>
      <c r="E43" s="80" t="s">
        <v>739</v>
      </c>
      <c r="F43" s="561"/>
      <c r="G43" s="561">
        <v>5000000</v>
      </c>
      <c r="H43" s="561">
        <v>0</v>
      </c>
      <c r="I43" s="565">
        <v>22000000</v>
      </c>
    </row>
    <row r="44" spans="1:9" s="171" customFormat="1" ht="19.5" customHeight="1">
      <c r="A44" s="128">
        <v>23010123</v>
      </c>
      <c r="B44" s="472"/>
      <c r="C44" s="472"/>
      <c r="D44" s="472">
        <v>31921902</v>
      </c>
      <c r="E44" s="80" t="s">
        <v>489</v>
      </c>
      <c r="F44" s="561"/>
      <c r="G44" s="561"/>
      <c r="H44" s="561">
        <v>0</v>
      </c>
      <c r="I44" s="565"/>
    </row>
    <row r="45" spans="1:9" s="171" customFormat="1" ht="36">
      <c r="A45" s="128">
        <v>23010124</v>
      </c>
      <c r="B45" s="472"/>
      <c r="C45" s="472"/>
      <c r="D45" s="472">
        <v>31921902</v>
      </c>
      <c r="E45" s="80" t="s">
        <v>490</v>
      </c>
      <c r="F45" s="561"/>
      <c r="G45" s="561">
        <v>5000000</v>
      </c>
      <c r="H45" s="561">
        <v>0</v>
      </c>
      <c r="I45" s="565">
        <v>40000000</v>
      </c>
    </row>
    <row r="46" spans="1:9" s="171" customFormat="1" ht="36">
      <c r="A46" s="128">
        <v>23010125</v>
      </c>
      <c r="B46" s="472"/>
      <c r="C46" s="472"/>
      <c r="D46" s="472">
        <v>31921902</v>
      </c>
      <c r="E46" s="80" t="s">
        <v>491</v>
      </c>
      <c r="F46" s="561"/>
      <c r="G46" s="561"/>
      <c r="H46" s="561">
        <v>0</v>
      </c>
      <c r="I46" s="565"/>
    </row>
    <row r="47" spans="1:9" s="171" customFormat="1" ht="21" customHeight="1">
      <c r="A47" s="575">
        <v>23010126</v>
      </c>
      <c r="B47" s="316"/>
      <c r="C47" s="472"/>
      <c r="D47" s="472">
        <v>31921902</v>
      </c>
      <c r="E47" s="297" t="s">
        <v>779</v>
      </c>
      <c r="F47" s="561">
        <v>12836363</v>
      </c>
      <c r="G47" s="561">
        <v>20000000</v>
      </c>
      <c r="H47" s="561">
        <v>13478181.15</v>
      </c>
      <c r="I47" s="565">
        <v>20000000</v>
      </c>
    </row>
    <row r="48" spans="1:9" s="171" customFormat="1" ht="17.25" customHeight="1">
      <c r="A48" s="575">
        <v>23010127</v>
      </c>
      <c r="B48" s="316"/>
      <c r="C48" s="472"/>
      <c r="D48" s="472">
        <v>31921902</v>
      </c>
      <c r="E48" s="297" t="s">
        <v>780</v>
      </c>
      <c r="F48" s="561">
        <v>14259863</v>
      </c>
      <c r="G48" s="561">
        <v>30000000</v>
      </c>
      <c r="H48" s="561">
        <v>14972856.15</v>
      </c>
      <c r="I48" s="565">
        <v>30000000</v>
      </c>
    </row>
    <row r="49" spans="1:9" s="171" customFormat="1">
      <c r="A49" s="575"/>
      <c r="B49" s="316"/>
      <c r="C49" s="472"/>
      <c r="D49" s="472">
        <v>31921902</v>
      </c>
      <c r="E49" s="297" t="s">
        <v>1042</v>
      </c>
      <c r="F49" s="561"/>
      <c r="G49" s="561"/>
      <c r="H49" s="561"/>
      <c r="I49" s="565">
        <v>50000000</v>
      </c>
    </row>
    <row r="50" spans="1:9" s="171" customFormat="1">
      <c r="A50" s="575">
        <v>23010128</v>
      </c>
      <c r="B50" s="316"/>
      <c r="C50" s="472"/>
      <c r="D50" s="472">
        <v>31921902</v>
      </c>
      <c r="E50" s="297" t="s">
        <v>781</v>
      </c>
      <c r="F50" s="561"/>
      <c r="G50" s="561">
        <v>5000000</v>
      </c>
      <c r="H50" s="561"/>
      <c r="I50" s="565">
        <v>50000000</v>
      </c>
    </row>
    <row r="51" spans="1:9" s="171" customFormat="1" ht="18" customHeight="1">
      <c r="A51" s="575">
        <v>23010129</v>
      </c>
      <c r="B51" s="316"/>
      <c r="C51" s="472"/>
      <c r="D51" s="472">
        <v>31921902</v>
      </c>
      <c r="E51" s="297" t="s">
        <v>782</v>
      </c>
      <c r="F51" s="561"/>
      <c r="G51" s="561"/>
      <c r="H51" s="561"/>
      <c r="I51" s="565"/>
    </row>
    <row r="52" spans="1:9" s="171" customFormat="1" ht="20.25" customHeight="1">
      <c r="A52" s="575">
        <v>23010130</v>
      </c>
      <c r="B52" s="316"/>
      <c r="C52" s="472"/>
      <c r="D52" s="472">
        <v>31921902</v>
      </c>
      <c r="E52" s="297" t="s">
        <v>783</v>
      </c>
      <c r="F52" s="561"/>
      <c r="G52" s="561"/>
      <c r="H52" s="561"/>
      <c r="I52" s="565"/>
    </row>
    <row r="53" spans="1:9" s="171" customFormat="1" ht="22.5" customHeight="1">
      <c r="A53" s="575">
        <v>23010132</v>
      </c>
      <c r="B53" s="316"/>
      <c r="C53" s="472"/>
      <c r="D53" s="472">
        <v>31921902</v>
      </c>
      <c r="E53" s="475" t="s">
        <v>785</v>
      </c>
      <c r="F53" s="561"/>
      <c r="G53" s="561"/>
      <c r="H53" s="561"/>
      <c r="I53" s="565"/>
    </row>
    <row r="54" spans="1:9" s="171" customFormat="1">
      <c r="A54" s="575">
        <v>23010133</v>
      </c>
      <c r="B54" s="316"/>
      <c r="C54" s="472"/>
      <c r="D54" s="472">
        <v>31921902</v>
      </c>
      <c r="E54" s="475" t="s">
        <v>784</v>
      </c>
      <c r="F54" s="561"/>
      <c r="G54" s="561"/>
      <c r="H54" s="561"/>
      <c r="I54" s="565"/>
    </row>
    <row r="55" spans="1:9" s="476" customFormat="1" ht="19.5" thickBot="1">
      <c r="A55" s="579">
        <v>23010138</v>
      </c>
      <c r="B55" s="580"/>
      <c r="C55" s="581"/>
      <c r="D55" s="560">
        <v>31921902</v>
      </c>
      <c r="E55" s="582" t="s">
        <v>873</v>
      </c>
      <c r="F55" s="583"/>
      <c r="G55" s="583">
        <v>50000000</v>
      </c>
      <c r="H55" s="583"/>
      <c r="I55" s="584">
        <v>50000000</v>
      </c>
    </row>
    <row r="56" spans="1:9" s="171" customFormat="1" ht="19.5" thickBot="1">
      <c r="A56" s="585"/>
      <c r="B56" s="586"/>
      <c r="C56" s="586"/>
      <c r="D56" s="587">
        <v>31921902</v>
      </c>
      <c r="E56" s="588" t="s">
        <v>495</v>
      </c>
      <c r="F56" s="620">
        <f>SUM(F22:F55)</f>
        <v>72095206</v>
      </c>
      <c r="G56" s="620">
        <f t="shared" ref="G56:I56" si="7">SUM(G22:G55)</f>
        <v>371000000</v>
      </c>
      <c r="H56" s="620">
        <f t="shared" si="7"/>
        <v>75699966.299999997</v>
      </c>
      <c r="I56" s="621">
        <f t="shared" si="7"/>
        <v>568000000</v>
      </c>
    </row>
    <row r="57" spans="1:9" s="171" customFormat="1">
      <c r="A57" s="571" t="s">
        <v>741</v>
      </c>
      <c r="B57" s="572"/>
      <c r="C57" s="572"/>
      <c r="D57" s="457"/>
      <c r="E57" s="478" t="s">
        <v>268</v>
      </c>
      <c r="F57" s="563"/>
      <c r="G57" s="563"/>
      <c r="H57" s="563"/>
      <c r="I57" s="564"/>
    </row>
    <row r="58" spans="1:9" s="171" customFormat="1" ht="36">
      <c r="A58" s="128" t="s">
        <v>742</v>
      </c>
      <c r="B58" s="472"/>
      <c r="C58" s="472"/>
      <c r="D58" s="472"/>
      <c r="E58" s="208" t="s">
        <v>269</v>
      </c>
      <c r="F58" s="561"/>
      <c r="G58" s="561"/>
      <c r="H58" s="561"/>
      <c r="I58" s="565"/>
    </row>
    <row r="59" spans="1:9" s="171" customFormat="1" ht="36">
      <c r="A59" s="128" t="s">
        <v>743</v>
      </c>
      <c r="B59" s="472"/>
      <c r="C59" s="472"/>
      <c r="D59" s="472">
        <v>31921902</v>
      </c>
      <c r="E59" s="235" t="s">
        <v>1007</v>
      </c>
      <c r="F59" s="561"/>
      <c r="G59" s="561"/>
      <c r="H59" s="561"/>
      <c r="I59" s="565"/>
    </row>
    <row r="60" spans="1:9" s="171" customFormat="1" ht="36">
      <c r="A60" s="128" t="s">
        <v>824</v>
      </c>
      <c r="B60" s="472"/>
      <c r="C60" s="472"/>
      <c r="D60" s="126">
        <v>31921902</v>
      </c>
      <c r="E60" s="208" t="s">
        <v>825</v>
      </c>
      <c r="F60" s="562"/>
      <c r="G60" s="562">
        <v>5000000</v>
      </c>
      <c r="H60" s="562"/>
      <c r="I60" s="623">
        <v>5000000</v>
      </c>
    </row>
    <row r="61" spans="1:9" s="171" customFormat="1" ht="18.75" customHeight="1">
      <c r="A61" s="128" t="s">
        <v>743</v>
      </c>
      <c r="B61" s="472"/>
      <c r="C61" s="472"/>
      <c r="D61" s="472">
        <v>31921902</v>
      </c>
      <c r="E61" s="80" t="s">
        <v>744</v>
      </c>
      <c r="F61" s="561"/>
      <c r="G61" s="561">
        <v>1500000</v>
      </c>
      <c r="H61" s="561"/>
      <c r="I61" s="565">
        <v>1500000</v>
      </c>
    </row>
    <row r="62" spans="1:9" s="171" customFormat="1" ht="36">
      <c r="A62" s="128">
        <v>23020102</v>
      </c>
      <c r="B62" s="472"/>
      <c r="C62" s="472"/>
      <c r="D62" s="472">
        <v>31921902</v>
      </c>
      <c r="E62" s="80" t="s">
        <v>745</v>
      </c>
      <c r="F62" s="561"/>
      <c r="G62" s="561"/>
      <c r="H62" s="561"/>
      <c r="I62" s="565"/>
    </row>
    <row r="63" spans="1:9" s="171" customFormat="1">
      <c r="A63" s="575">
        <v>23020103</v>
      </c>
      <c r="B63" s="474"/>
      <c r="C63" s="474"/>
      <c r="D63" s="316"/>
      <c r="E63" s="477" t="s">
        <v>746</v>
      </c>
      <c r="F63" s="561"/>
      <c r="G63" s="561"/>
      <c r="H63" s="561">
        <v>100000000</v>
      </c>
      <c r="I63" s="565">
        <v>200000000</v>
      </c>
    </row>
    <row r="64" spans="1:9" s="171" customFormat="1">
      <c r="A64" s="575">
        <v>23020104</v>
      </c>
      <c r="B64" s="474"/>
      <c r="C64" s="474"/>
      <c r="D64" s="474">
        <v>31921902</v>
      </c>
      <c r="E64" s="477" t="s">
        <v>270</v>
      </c>
      <c r="F64" s="561"/>
      <c r="G64" s="561"/>
      <c r="H64" s="561"/>
      <c r="I64" s="565"/>
    </row>
    <row r="65" spans="1:9" s="171" customFormat="1">
      <c r="A65" s="575">
        <v>23020111</v>
      </c>
      <c r="B65" s="474"/>
      <c r="C65" s="474"/>
      <c r="D65" s="474"/>
      <c r="E65" s="477" t="s">
        <v>826</v>
      </c>
      <c r="F65" s="561"/>
      <c r="G65" s="561"/>
      <c r="H65" s="561"/>
      <c r="I65" s="565"/>
    </row>
    <row r="66" spans="1:9" s="171" customFormat="1" ht="20.25" customHeight="1">
      <c r="A66" s="575">
        <v>23020105</v>
      </c>
      <c r="B66" s="474"/>
      <c r="C66" s="474"/>
      <c r="D66" s="474">
        <v>31921902</v>
      </c>
      <c r="E66" s="479" t="s">
        <v>827</v>
      </c>
      <c r="F66" s="561"/>
      <c r="G66" s="561"/>
      <c r="H66" s="561">
        <v>75000000</v>
      </c>
      <c r="I66" s="565">
        <v>100000000</v>
      </c>
    </row>
    <row r="67" spans="1:9" s="476" customFormat="1" ht="36">
      <c r="A67" s="575">
        <v>23020106</v>
      </c>
      <c r="B67" s="474"/>
      <c r="C67" s="474"/>
      <c r="D67" s="474">
        <v>31921902</v>
      </c>
      <c r="E67" s="480" t="s">
        <v>865</v>
      </c>
      <c r="F67" s="561">
        <v>19152532</v>
      </c>
      <c r="G67" s="561">
        <v>100000000</v>
      </c>
      <c r="H67" s="561">
        <v>20110158.600000001</v>
      </c>
      <c r="I67" s="565">
        <v>200000000</v>
      </c>
    </row>
    <row r="68" spans="1:9" s="476" customFormat="1" ht="53.25" customHeight="1">
      <c r="A68" s="575">
        <v>23020107</v>
      </c>
      <c r="B68" s="474">
        <v>1101</v>
      </c>
      <c r="C68" s="474"/>
      <c r="D68" s="474">
        <v>31921902</v>
      </c>
      <c r="E68" s="477" t="s">
        <v>828</v>
      </c>
      <c r="F68" s="561">
        <v>26000000</v>
      </c>
      <c r="G68" s="561">
        <v>275605722</v>
      </c>
      <c r="H68" s="561">
        <v>27300000</v>
      </c>
      <c r="I68" s="565">
        <v>275605722</v>
      </c>
    </row>
    <row r="69" spans="1:9" s="476" customFormat="1" ht="36">
      <c r="A69" s="575">
        <v>23020118</v>
      </c>
      <c r="B69" s="474">
        <v>1101</v>
      </c>
      <c r="C69" s="474"/>
      <c r="D69" s="624">
        <v>31921902</v>
      </c>
      <c r="E69" s="625" t="s">
        <v>829</v>
      </c>
      <c r="F69" s="562"/>
      <c r="G69" s="562">
        <v>20000000</v>
      </c>
      <c r="H69" s="562">
        <v>0</v>
      </c>
      <c r="I69" s="623">
        <v>20000000</v>
      </c>
    </row>
    <row r="70" spans="1:9" s="171" customFormat="1" ht="36">
      <c r="A70" s="575">
        <v>23020110</v>
      </c>
      <c r="B70" s="474">
        <v>1101</v>
      </c>
      <c r="C70" s="474"/>
      <c r="D70" s="624">
        <v>31921902</v>
      </c>
      <c r="E70" s="483" t="s">
        <v>830</v>
      </c>
      <c r="F70" s="562"/>
      <c r="G70" s="562">
        <v>2000000</v>
      </c>
      <c r="H70" s="562">
        <v>0</v>
      </c>
      <c r="I70" s="623">
        <v>2000000</v>
      </c>
    </row>
    <row r="71" spans="1:9" s="171" customFormat="1">
      <c r="A71" s="575">
        <v>23020111</v>
      </c>
      <c r="B71" s="474">
        <v>1101</v>
      </c>
      <c r="C71" s="474"/>
      <c r="D71" s="474">
        <v>31921902</v>
      </c>
      <c r="E71" s="297" t="s">
        <v>747</v>
      </c>
      <c r="F71" s="561"/>
      <c r="G71" s="561"/>
      <c r="H71" s="561">
        <v>0</v>
      </c>
      <c r="I71" s="565">
        <v>10000000</v>
      </c>
    </row>
    <row r="72" spans="1:9" s="171" customFormat="1" ht="36">
      <c r="A72" s="575">
        <v>23020109</v>
      </c>
      <c r="B72" s="474">
        <v>1101</v>
      </c>
      <c r="C72" s="474"/>
      <c r="D72" s="474">
        <v>31921902</v>
      </c>
      <c r="E72" s="297" t="s">
        <v>1043</v>
      </c>
      <c r="F72" s="561"/>
      <c r="G72" s="561">
        <v>40000000</v>
      </c>
      <c r="H72" s="561">
        <v>0</v>
      </c>
      <c r="I72" s="565">
        <v>54205316.07</v>
      </c>
    </row>
    <row r="73" spans="1:9" s="171" customFormat="1" ht="36">
      <c r="A73" s="575">
        <v>23020108</v>
      </c>
      <c r="B73" s="474">
        <v>1101</v>
      </c>
      <c r="C73" s="474"/>
      <c r="D73" s="474">
        <v>31921902</v>
      </c>
      <c r="E73" s="297" t="s">
        <v>831</v>
      </c>
      <c r="F73" s="561"/>
      <c r="G73" s="561">
        <v>5000000</v>
      </c>
      <c r="H73" s="561">
        <v>0</v>
      </c>
      <c r="I73" s="565">
        <v>5000000</v>
      </c>
    </row>
    <row r="74" spans="1:9" s="171" customFormat="1" ht="36">
      <c r="A74" s="575">
        <v>23020107</v>
      </c>
      <c r="B74" s="474">
        <v>1101</v>
      </c>
      <c r="C74" s="474"/>
      <c r="D74" s="624">
        <v>31921902</v>
      </c>
      <c r="E74" s="483" t="s">
        <v>832</v>
      </c>
      <c r="F74" s="562"/>
      <c r="G74" s="562">
        <v>5000000</v>
      </c>
      <c r="H74" s="562">
        <v>0</v>
      </c>
      <c r="I74" s="623">
        <v>5000000</v>
      </c>
    </row>
    <row r="75" spans="1:9" s="171" customFormat="1" ht="36">
      <c r="A75" s="575">
        <v>23020112</v>
      </c>
      <c r="B75" s="474">
        <v>1101</v>
      </c>
      <c r="C75" s="474"/>
      <c r="D75" s="474">
        <v>31921902</v>
      </c>
      <c r="E75" s="297" t="s">
        <v>833</v>
      </c>
      <c r="F75" s="561"/>
      <c r="G75" s="561"/>
      <c r="H75" s="561">
        <v>0</v>
      </c>
      <c r="I75" s="565">
        <v>10000000</v>
      </c>
    </row>
    <row r="76" spans="1:9" s="476" customFormat="1" ht="36">
      <c r="A76" s="575">
        <v>23020114</v>
      </c>
      <c r="B76" s="474">
        <v>1101</v>
      </c>
      <c r="C76" s="474"/>
      <c r="D76" s="474">
        <v>31921902</v>
      </c>
      <c r="E76" s="297" t="s">
        <v>834</v>
      </c>
      <c r="F76" s="561"/>
      <c r="G76" s="561">
        <v>30000000</v>
      </c>
      <c r="H76" s="561">
        <v>109090909.09</v>
      </c>
      <c r="I76" s="565">
        <v>30000000</v>
      </c>
    </row>
    <row r="77" spans="1:9" s="171" customFormat="1" ht="38.25" customHeight="1">
      <c r="A77" s="575">
        <v>23020118</v>
      </c>
      <c r="B77" s="474">
        <v>1101</v>
      </c>
      <c r="C77" s="474"/>
      <c r="D77" s="624">
        <v>31921902</v>
      </c>
      <c r="E77" s="483" t="s">
        <v>835</v>
      </c>
      <c r="F77" s="562">
        <v>22750000</v>
      </c>
      <c r="G77" s="562">
        <v>30000000</v>
      </c>
      <c r="H77" s="562">
        <v>23887500</v>
      </c>
      <c r="I77" s="623">
        <v>30000000</v>
      </c>
    </row>
    <row r="78" spans="1:9" s="171" customFormat="1" ht="36">
      <c r="A78" s="575">
        <v>23020119</v>
      </c>
      <c r="B78" s="474">
        <v>1101</v>
      </c>
      <c r="C78" s="474"/>
      <c r="D78" s="474">
        <v>31921902</v>
      </c>
      <c r="E78" s="297" t="s">
        <v>858</v>
      </c>
      <c r="F78" s="561"/>
      <c r="G78" s="561">
        <v>20000000</v>
      </c>
      <c r="H78" s="561">
        <v>0</v>
      </c>
      <c r="I78" s="565">
        <v>150000000</v>
      </c>
    </row>
    <row r="79" spans="1:9" s="171" customFormat="1">
      <c r="A79" s="575">
        <v>23020126</v>
      </c>
      <c r="B79" s="474">
        <v>1101</v>
      </c>
      <c r="C79" s="474"/>
      <c r="D79" s="624">
        <v>31921902</v>
      </c>
      <c r="E79" s="483" t="s">
        <v>836</v>
      </c>
      <c r="F79" s="562"/>
      <c r="G79" s="562">
        <v>20000000</v>
      </c>
      <c r="H79" s="562">
        <v>0</v>
      </c>
      <c r="I79" s="623">
        <v>20000000</v>
      </c>
    </row>
    <row r="80" spans="1:9" s="171" customFormat="1" ht="36">
      <c r="A80" s="575">
        <v>23020128</v>
      </c>
      <c r="B80" s="474">
        <v>1101</v>
      </c>
      <c r="C80" s="474"/>
      <c r="D80" s="624">
        <v>31921902</v>
      </c>
      <c r="E80" s="483" t="s">
        <v>837</v>
      </c>
      <c r="F80" s="562"/>
      <c r="G80" s="562">
        <v>6500000</v>
      </c>
      <c r="H80" s="562">
        <v>8650000</v>
      </c>
      <c r="I80" s="623">
        <v>6500000</v>
      </c>
    </row>
    <row r="81" spans="1:9" s="171" customFormat="1" ht="36">
      <c r="A81" s="575">
        <v>23020124</v>
      </c>
      <c r="B81" s="474">
        <v>1101</v>
      </c>
      <c r="C81" s="474"/>
      <c r="D81" s="474">
        <v>31921902</v>
      </c>
      <c r="E81" s="297" t="s">
        <v>838</v>
      </c>
      <c r="F81" s="561"/>
      <c r="G81" s="561"/>
      <c r="H81" s="561">
        <v>0</v>
      </c>
      <c r="I81" s="565"/>
    </row>
    <row r="82" spans="1:9" s="171" customFormat="1" ht="36">
      <c r="A82" s="575">
        <v>23020122</v>
      </c>
      <c r="B82" s="474">
        <v>1101</v>
      </c>
      <c r="C82" s="474"/>
      <c r="D82" s="474">
        <v>31921902</v>
      </c>
      <c r="E82" s="297" t="s">
        <v>748</v>
      </c>
      <c r="F82" s="561">
        <v>7462000</v>
      </c>
      <c r="G82" s="561">
        <v>10000000</v>
      </c>
      <c r="H82" s="561">
        <v>7835100</v>
      </c>
      <c r="I82" s="565">
        <v>50000000</v>
      </c>
    </row>
    <row r="83" spans="1:9" s="476" customFormat="1" ht="36">
      <c r="A83" s="575">
        <v>23020123</v>
      </c>
      <c r="B83" s="474">
        <v>1101</v>
      </c>
      <c r="C83" s="474"/>
      <c r="D83" s="624">
        <v>31921902</v>
      </c>
      <c r="E83" s="483" t="s">
        <v>1016</v>
      </c>
      <c r="F83" s="562"/>
      <c r="G83" s="562"/>
      <c r="H83" s="562">
        <v>0</v>
      </c>
      <c r="I83" s="623">
        <v>5000000</v>
      </c>
    </row>
    <row r="84" spans="1:9" s="476" customFormat="1" ht="54">
      <c r="A84" s="575">
        <v>23020132</v>
      </c>
      <c r="B84" s="474">
        <v>1101</v>
      </c>
      <c r="C84" s="474"/>
      <c r="D84" s="474">
        <v>31921902</v>
      </c>
      <c r="E84" s="297" t="s">
        <v>856</v>
      </c>
      <c r="F84" s="561">
        <v>4691200</v>
      </c>
      <c r="G84" s="561">
        <v>50000000</v>
      </c>
      <c r="H84" s="561">
        <v>4925760</v>
      </c>
      <c r="I84" s="565">
        <v>250000000</v>
      </c>
    </row>
    <row r="85" spans="1:9" s="476" customFormat="1" ht="39" customHeight="1">
      <c r="A85" s="575"/>
      <c r="B85" s="474"/>
      <c r="C85" s="474"/>
      <c r="D85" s="474"/>
      <c r="E85" s="297" t="s">
        <v>995</v>
      </c>
      <c r="F85" s="561"/>
      <c r="G85" s="561">
        <v>254937501</v>
      </c>
      <c r="H85" s="561">
        <v>259937501</v>
      </c>
      <c r="I85" s="565">
        <v>254937501</v>
      </c>
    </row>
    <row r="86" spans="1:9" s="476" customFormat="1">
      <c r="A86" s="575"/>
      <c r="B86" s="474"/>
      <c r="C86" s="474"/>
      <c r="D86" s="474"/>
      <c r="E86" s="297" t="s">
        <v>997</v>
      </c>
      <c r="F86" s="561"/>
      <c r="G86" s="561">
        <v>30000000</v>
      </c>
      <c r="H86" s="561">
        <v>0</v>
      </c>
      <c r="I86" s="565">
        <v>50000000</v>
      </c>
    </row>
    <row r="87" spans="1:9" s="476" customFormat="1">
      <c r="A87" s="575"/>
      <c r="B87" s="474"/>
      <c r="C87" s="474"/>
      <c r="D87" s="474"/>
      <c r="E87" s="297" t="s">
        <v>998</v>
      </c>
      <c r="F87" s="561"/>
      <c r="G87" s="561">
        <v>5000000</v>
      </c>
      <c r="H87" s="561">
        <v>0</v>
      </c>
      <c r="I87" s="565">
        <v>5000000</v>
      </c>
    </row>
    <row r="88" spans="1:9" s="476" customFormat="1" ht="36">
      <c r="A88" s="575"/>
      <c r="B88" s="474"/>
      <c r="C88" s="474"/>
      <c r="D88" s="474"/>
      <c r="E88" s="297" t="s">
        <v>996</v>
      </c>
      <c r="F88" s="561"/>
      <c r="G88" s="561">
        <v>299973979</v>
      </c>
      <c r="H88" s="561">
        <v>299973979</v>
      </c>
      <c r="I88" s="565">
        <v>299973979</v>
      </c>
    </row>
    <row r="89" spans="1:9" s="476" customFormat="1">
      <c r="A89" s="575">
        <v>23020136</v>
      </c>
      <c r="B89" s="474">
        <v>1101</v>
      </c>
      <c r="C89" s="474"/>
      <c r="D89" s="474"/>
      <c r="E89" s="297" t="s">
        <v>839</v>
      </c>
      <c r="F89" s="561"/>
      <c r="G89" s="561">
        <v>1500000</v>
      </c>
      <c r="H89" s="561">
        <v>0</v>
      </c>
      <c r="I89" s="565">
        <v>1500000</v>
      </c>
    </row>
    <row r="90" spans="1:9" s="476" customFormat="1" ht="36">
      <c r="A90" s="575">
        <v>23020137</v>
      </c>
      <c r="B90" s="474">
        <v>1101</v>
      </c>
      <c r="C90" s="474"/>
      <c r="D90" s="474">
        <v>31921902</v>
      </c>
      <c r="E90" s="297" t="s">
        <v>840</v>
      </c>
      <c r="F90" s="561"/>
      <c r="G90" s="561">
        <v>10000000</v>
      </c>
      <c r="H90" s="561">
        <v>0</v>
      </c>
      <c r="I90" s="565">
        <v>30000000</v>
      </c>
    </row>
    <row r="91" spans="1:9" s="476" customFormat="1">
      <c r="A91" s="575">
        <v>23020138</v>
      </c>
      <c r="B91" s="474">
        <v>1101</v>
      </c>
      <c r="C91" s="474"/>
      <c r="D91" s="474">
        <v>31921902</v>
      </c>
      <c r="E91" s="297" t="s">
        <v>874</v>
      </c>
      <c r="F91" s="562"/>
      <c r="G91" s="562"/>
      <c r="H91" s="562"/>
      <c r="I91" s="623"/>
    </row>
    <row r="92" spans="1:9" s="476" customFormat="1" ht="36">
      <c r="A92" s="575">
        <v>23020139</v>
      </c>
      <c r="B92" s="474">
        <v>1101</v>
      </c>
      <c r="C92" s="474"/>
      <c r="D92" s="474">
        <v>31921902</v>
      </c>
      <c r="E92" s="297" t="s">
        <v>857</v>
      </c>
      <c r="F92" s="561"/>
      <c r="G92" s="561">
        <v>40000000</v>
      </c>
      <c r="H92" s="561">
        <v>0</v>
      </c>
      <c r="I92" s="565">
        <v>100000000</v>
      </c>
    </row>
    <row r="93" spans="1:9" s="476" customFormat="1" ht="20.25" customHeight="1">
      <c r="A93" s="575">
        <v>23020142</v>
      </c>
      <c r="B93" s="474">
        <v>1101</v>
      </c>
      <c r="C93" s="474"/>
      <c r="D93" s="474">
        <v>31921902</v>
      </c>
      <c r="E93" s="297" t="s">
        <v>841</v>
      </c>
      <c r="F93" s="561">
        <v>18013973</v>
      </c>
      <c r="G93" s="561">
        <v>50000000</v>
      </c>
      <c r="H93" s="561">
        <v>18914671.649999999</v>
      </c>
      <c r="I93" s="565">
        <v>5000000</v>
      </c>
    </row>
    <row r="94" spans="1:9" s="476" customFormat="1">
      <c r="A94" s="575">
        <v>23020135</v>
      </c>
      <c r="B94" s="474">
        <v>1101</v>
      </c>
      <c r="C94" s="474"/>
      <c r="D94" s="474">
        <v>31921902</v>
      </c>
      <c r="E94" s="297" t="s">
        <v>842</v>
      </c>
      <c r="F94" s="561"/>
      <c r="G94" s="561">
        <v>1000000</v>
      </c>
      <c r="H94" s="561">
        <v>0</v>
      </c>
      <c r="I94" s="565">
        <v>1000000</v>
      </c>
    </row>
    <row r="95" spans="1:9" s="476" customFormat="1" ht="36.75" customHeight="1">
      <c r="A95" s="575">
        <v>23020131</v>
      </c>
      <c r="B95" s="474">
        <v>1101</v>
      </c>
      <c r="C95" s="474"/>
      <c r="D95" s="474">
        <v>31921902</v>
      </c>
      <c r="E95" s="297" t="s">
        <v>843</v>
      </c>
      <c r="F95" s="561"/>
      <c r="G95" s="561"/>
      <c r="H95" s="561">
        <v>0</v>
      </c>
      <c r="I95" s="565"/>
    </row>
    <row r="96" spans="1:9" s="476" customFormat="1">
      <c r="A96" s="575">
        <v>23020129</v>
      </c>
      <c r="B96" s="474">
        <v>1101</v>
      </c>
      <c r="C96" s="474"/>
      <c r="D96" s="474">
        <v>31921902</v>
      </c>
      <c r="E96" s="297" t="s">
        <v>844</v>
      </c>
      <c r="F96" s="561">
        <v>11268117</v>
      </c>
      <c r="G96" s="561">
        <v>30000000</v>
      </c>
      <c r="H96" s="561">
        <v>11831522.85</v>
      </c>
      <c r="I96" s="565">
        <v>50000000</v>
      </c>
    </row>
    <row r="97" spans="1:9" s="476" customFormat="1" ht="36">
      <c r="A97" s="575">
        <v>23020134</v>
      </c>
      <c r="B97" s="474">
        <v>1101</v>
      </c>
      <c r="C97" s="474"/>
      <c r="D97" s="474">
        <v>31921902</v>
      </c>
      <c r="E97" s="297" t="s">
        <v>866</v>
      </c>
      <c r="F97" s="561"/>
      <c r="G97" s="561"/>
      <c r="H97" s="561"/>
      <c r="I97" s="565"/>
    </row>
    <row r="98" spans="1:9" s="171" customFormat="1">
      <c r="A98" s="575">
        <v>23020133</v>
      </c>
      <c r="B98" s="474">
        <v>1101</v>
      </c>
      <c r="C98" s="474"/>
      <c r="D98" s="474">
        <v>31921902</v>
      </c>
      <c r="E98" s="297" t="s">
        <v>845</v>
      </c>
      <c r="F98" s="561">
        <v>8423343</v>
      </c>
      <c r="G98" s="561">
        <v>15000000</v>
      </c>
      <c r="H98" s="561">
        <v>8844510.1500000004</v>
      </c>
      <c r="I98" s="565">
        <v>30000000</v>
      </c>
    </row>
    <row r="99" spans="1:9" s="171" customFormat="1" ht="19.5" customHeight="1">
      <c r="A99" s="575">
        <v>23020124</v>
      </c>
      <c r="B99" s="474">
        <v>1101</v>
      </c>
      <c r="C99" s="474"/>
      <c r="D99" s="474">
        <v>31921902</v>
      </c>
      <c r="E99" s="297" t="s">
        <v>846</v>
      </c>
      <c r="F99" s="561"/>
      <c r="G99" s="561">
        <v>50000000</v>
      </c>
      <c r="H99" s="561"/>
      <c r="I99" s="565">
        <v>80000000</v>
      </c>
    </row>
    <row r="100" spans="1:9" s="476" customFormat="1" ht="36">
      <c r="A100" s="575">
        <v>23020125</v>
      </c>
      <c r="B100" s="474">
        <v>1101</v>
      </c>
      <c r="C100" s="474"/>
      <c r="D100" s="474">
        <v>31921902</v>
      </c>
      <c r="E100" s="297" t="s">
        <v>847</v>
      </c>
      <c r="F100" s="561"/>
      <c r="G100" s="561">
        <v>5000000</v>
      </c>
      <c r="H100" s="561">
        <v>15000000</v>
      </c>
      <c r="I100" s="565">
        <v>10000000</v>
      </c>
    </row>
    <row r="101" spans="1:9" s="171" customFormat="1">
      <c r="A101" s="575">
        <v>23020126</v>
      </c>
      <c r="B101" s="474">
        <v>1101</v>
      </c>
      <c r="C101" s="474"/>
      <c r="D101" s="474">
        <v>31921902</v>
      </c>
      <c r="E101" s="297" t="s">
        <v>749</v>
      </c>
      <c r="F101" s="561"/>
      <c r="G101" s="561">
        <v>5000000</v>
      </c>
      <c r="H101" s="561"/>
      <c r="I101" s="565">
        <v>10000000</v>
      </c>
    </row>
    <row r="102" spans="1:9" s="476" customFormat="1" ht="54">
      <c r="A102" s="575">
        <v>23020127</v>
      </c>
      <c r="B102" s="474">
        <v>1101</v>
      </c>
      <c r="C102" s="474"/>
      <c r="D102" s="624">
        <v>31921902</v>
      </c>
      <c r="E102" s="483" t="s">
        <v>1045</v>
      </c>
      <c r="F102" s="562"/>
      <c r="G102" s="562"/>
      <c r="H102" s="562"/>
      <c r="I102" s="623">
        <v>15000000</v>
      </c>
    </row>
    <row r="103" spans="1:9" s="171" customFormat="1" ht="36">
      <c r="A103" s="575">
        <v>23020128</v>
      </c>
      <c r="B103" s="474">
        <v>1101</v>
      </c>
      <c r="C103" s="474"/>
      <c r="D103" s="474">
        <v>31921902</v>
      </c>
      <c r="E103" s="477" t="s">
        <v>868</v>
      </c>
      <c r="F103" s="561"/>
      <c r="G103" s="561">
        <v>80000000</v>
      </c>
      <c r="H103" s="561">
        <v>87000000</v>
      </c>
      <c r="I103" s="565">
        <v>100000000</v>
      </c>
    </row>
    <row r="104" spans="1:9" s="171" customFormat="1" ht="19.5" thickBot="1">
      <c r="A104" s="579">
        <v>23020129</v>
      </c>
      <c r="B104" s="589">
        <v>1101</v>
      </c>
      <c r="C104" s="589"/>
      <c r="D104" s="589">
        <v>31921902</v>
      </c>
      <c r="E104" s="582" t="s">
        <v>750</v>
      </c>
      <c r="F104" s="583"/>
      <c r="G104" s="583"/>
      <c r="H104" s="583"/>
      <c r="I104" s="584"/>
    </row>
    <row r="105" spans="1:9" s="476" customFormat="1" ht="19.5" thickBot="1">
      <c r="A105" s="590">
        <v>2303</v>
      </c>
      <c r="B105" s="591">
        <v>1101</v>
      </c>
      <c r="C105" s="591"/>
      <c r="D105" s="591"/>
      <c r="E105" s="592" t="s">
        <v>300</v>
      </c>
      <c r="F105" s="620">
        <f>SUM(F59:F104)</f>
        <v>117761165</v>
      </c>
      <c r="G105" s="620">
        <f t="shared" ref="G105:I105" si="8">SUM(G59:G104)</f>
        <v>1498017202</v>
      </c>
      <c r="H105" s="620">
        <f t="shared" si="8"/>
        <v>1078301612.3400002</v>
      </c>
      <c r="I105" s="621">
        <f t="shared" si="8"/>
        <v>2472222518.0700002</v>
      </c>
    </row>
    <row r="106" spans="1:9" s="476" customFormat="1" ht="36">
      <c r="A106" s="594">
        <v>23030100</v>
      </c>
      <c r="B106" s="595">
        <v>1101</v>
      </c>
      <c r="C106" s="595"/>
      <c r="D106" s="595"/>
      <c r="E106" s="596" t="s">
        <v>751</v>
      </c>
      <c r="F106" s="563"/>
      <c r="G106" s="563"/>
      <c r="H106" s="563"/>
      <c r="I106" s="564"/>
    </row>
    <row r="107" spans="1:9" s="476" customFormat="1" ht="36">
      <c r="A107" s="575">
        <v>23030101</v>
      </c>
      <c r="B107" s="474">
        <v>1101</v>
      </c>
      <c r="C107" s="474"/>
      <c r="D107" s="474">
        <v>31921902</v>
      </c>
      <c r="E107" s="480" t="s">
        <v>848</v>
      </c>
      <c r="F107" s="561"/>
      <c r="G107" s="561"/>
      <c r="H107" s="561"/>
      <c r="I107" s="565">
        <v>50000000</v>
      </c>
    </row>
    <row r="108" spans="1:9" s="476" customFormat="1">
      <c r="A108" s="575">
        <v>23030102</v>
      </c>
      <c r="B108" s="474">
        <v>1101</v>
      </c>
      <c r="C108" s="474"/>
      <c r="D108" s="474">
        <v>31921902</v>
      </c>
      <c r="E108" s="477" t="s">
        <v>752</v>
      </c>
      <c r="F108" s="561"/>
      <c r="G108" s="561"/>
      <c r="H108" s="561"/>
      <c r="I108" s="565">
        <v>123000000</v>
      </c>
    </row>
    <row r="109" spans="1:9" s="476" customFormat="1">
      <c r="A109" s="575">
        <v>23030103</v>
      </c>
      <c r="B109" s="474">
        <v>1101</v>
      </c>
      <c r="C109" s="474"/>
      <c r="D109" s="474">
        <v>31921902</v>
      </c>
      <c r="E109" s="477" t="s">
        <v>272</v>
      </c>
      <c r="F109" s="561"/>
      <c r="G109" s="561"/>
      <c r="H109" s="561"/>
      <c r="I109" s="565"/>
    </row>
    <row r="110" spans="1:9" s="476" customFormat="1" ht="36">
      <c r="A110" s="575">
        <v>23030104</v>
      </c>
      <c r="B110" s="474">
        <v>1101</v>
      </c>
      <c r="C110" s="474"/>
      <c r="D110" s="474">
        <v>31921902</v>
      </c>
      <c r="E110" s="477" t="s">
        <v>849</v>
      </c>
      <c r="F110" s="561"/>
      <c r="G110" s="561"/>
      <c r="H110" s="561"/>
      <c r="I110" s="565">
        <v>80000000</v>
      </c>
    </row>
    <row r="111" spans="1:9" s="171" customFormat="1" ht="36">
      <c r="A111" s="575">
        <v>23030105</v>
      </c>
      <c r="B111" s="474">
        <v>1101</v>
      </c>
      <c r="C111" s="474"/>
      <c r="D111" s="474">
        <v>31921902</v>
      </c>
      <c r="E111" s="477" t="s">
        <v>753</v>
      </c>
      <c r="F111" s="561">
        <v>4568181</v>
      </c>
      <c r="G111" s="561">
        <v>50000000</v>
      </c>
      <c r="H111" s="561">
        <v>0</v>
      </c>
      <c r="I111" s="565">
        <v>50000000</v>
      </c>
    </row>
    <row r="112" spans="1:9" s="171" customFormat="1" ht="36">
      <c r="A112" s="575">
        <v>23030106</v>
      </c>
      <c r="B112" s="474">
        <v>1101</v>
      </c>
      <c r="C112" s="474"/>
      <c r="D112" s="624">
        <v>31921902</v>
      </c>
      <c r="E112" s="625" t="s">
        <v>850</v>
      </c>
      <c r="F112" s="562"/>
      <c r="G112" s="562">
        <v>10000000</v>
      </c>
      <c r="H112" s="562">
        <v>4796590.05</v>
      </c>
      <c r="I112" s="623">
        <v>10000000</v>
      </c>
    </row>
    <row r="113" spans="1:9" s="171" customFormat="1" ht="36">
      <c r="A113" s="575">
        <v>23030109</v>
      </c>
      <c r="B113" s="474">
        <v>1101</v>
      </c>
      <c r="C113" s="474"/>
      <c r="D113" s="474">
        <v>31921902</v>
      </c>
      <c r="E113" s="480" t="s">
        <v>754</v>
      </c>
      <c r="F113" s="561"/>
      <c r="G113" s="561"/>
      <c r="H113" s="561"/>
      <c r="I113" s="565"/>
    </row>
    <row r="114" spans="1:9" s="171" customFormat="1" ht="24" customHeight="1">
      <c r="A114" s="575">
        <v>23030110</v>
      </c>
      <c r="B114" s="474">
        <v>1101</v>
      </c>
      <c r="C114" s="474"/>
      <c r="D114" s="474">
        <v>31921902</v>
      </c>
      <c r="E114" s="297" t="s">
        <v>755</v>
      </c>
      <c r="F114" s="561"/>
      <c r="G114" s="561"/>
      <c r="H114" s="561"/>
      <c r="I114" s="565"/>
    </row>
    <row r="115" spans="1:9" s="171" customFormat="1" ht="36">
      <c r="A115" s="575">
        <v>23030111</v>
      </c>
      <c r="B115" s="474">
        <v>1101</v>
      </c>
      <c r="C115" s="474"/>
      <c r="D115" s="474">
        <v>31921902</v>
      </c>
      <c r="E115" s="297" t="s">
        <v>756</v>
      </c>
      <c r="F115" s="561"/>
      <c r="G115" s="561"/>
      <c r="H115" s="561"/>
      <c r="I115" s="565"/>
    </row>
    <row r="116" spans="1:9" s="476" customFormat="1" ht="36">
      <c r="A116" s="575">
        <v>23030112</v>
      </c>
      <c r="B116" s="474">
        <v>1101</v>
      </c>
      <c r="C116" s="474"/>
      <c r="D116" s="474">
        <v>31921902</v>
      </c>
      <c r="E116" s="480" t="s">
        <v>757</v>
      </c>
      <c r="F116" s="561"/>
      <c r="G116" s="561"/>
      <c r="H116" s="561"/>
      <c r="I116" s="565"/>
    </row>
    <row r="117" spans="1:9" s="171" customFormat="1">
      <c r="A117" s="575">
        <v>23030113</v>
      </c>
      <c r="B117" s="474">
        <v>1101</v>
      </c>
      <c r="C117" s="474"/>
      <c r="D117" s="474">
        <v>31921902</v>
      </c>
      <c r="E117" s="297" t="s">
        <v>1018</v>
      </c>
      <c r="F117" s="561"/>
      <c r="G117" s="561">
        <v>20000000</v>
      </c>
      <c r="H117" s="561"/>
      <c r="I117" s="565">
        <v>380000000</v>
      </c>
    </row>
    <row r="118" spans="1:9" s="171" customFormat="1" ht="21.75" customHeight="1">
      <c r="A118" s="575">
        <v>23030118</v>
      </c>
      <c r="B118" s="474">
        <v>1101</v>
      </c>
      <c r="C118" s="474"/>
      <c r="D118" s="474">
        <v>31921902</v>
      </c>
      <c r="E118" s="475" t="s">
        <v>859</v>
      </c>
      <c r="F118" s="561"/>
      <c r="G118" s="561">
        <v>60000000</v>
      </c>
      <c r="H118" s="561"/>
      <c r="I118" s="565">
        <v>300000000</v>
      </c>
    </row>
    <row r="119" spans="1:9" s="476" customFormat="1" ht="36">
      <c r="A119" s="575">
        <v>23030121</v>
      </c>
      <c r="B119" s="474">
        <v>1101</v>
      </c>
      <c r="C119" s="474"/>
      <c r="D119" s="474">
        <v>31921902</v>
      </c>
      <c r="E119" s="297" t="s">
        <v>851</v>
      </c>
      <c r="F119" s="561"/>
      <c r="G119" s="561">
        <v>20000000</v>
      </c>
      <c r="H119" s="561"/>
      <c r="I119" s="565">
        <v>100000000</v>
      </c>
    </row>
    <row r="120" spans="1:9" s="476" customFormat="1">
      <c r="A120" s="575">
        <v>23030122</v>
      </c>
      <c r="B120" s="474">
        <v>1101</v>
      </c>
      <c r="C120" s="474"/>
      <c r="D120" s="474">
        <v>31921902</v>
      </c>
      <c r="E120" s="297" t="s">
        <v>758</v>
      </c>
      <c r="F120" s="561"/>
      <c r="G120" s="561"/>
      <c r="H120" s="561"/>
      <c r="I120" s="565"/>
    </row>
    <row r="121" spans="1:9" s="476" customFormat="1">
      <c r="A121" s="575">
        <v>23030122</v>
      </c>
      <c r="B121" s="474">
        <v>1101</v>
      </c>
      <c r="C121" s="474"/>
      <c r="D121" s="474">
        <v>31921902</v>
      </c>
      <c r="E121" s="297" t="s">
        <v>852</v>
      </c>
      <c r="F121" s="561"/>
      <c r="G121" s="561"/>
      <c r="H121" s="561"/>
      <c r="I121" s="565"/>
    </row>
    <row r="122" spans="1:9" s="476" customFormat="1" ht="36">
      <c r="A122" s="575">
        <v>23030123</v>
      </c>
      <c r="B122" s="474">
        <v>1101</v>
      </c>
      <c r="C122" s="474"/>
      <c r="D122" s="474">
        <v>31921902</v>
      </c>
      <c r="E122" s="297" t="s">
        <v>853</v>
      </c>
      <c r="F122" s="561"/>
      <c r="G122" s="561">
        <v>50000000</v>
      </c>
      <c r="H122" s="561">
        <v>58000000</v>
      </c>
      <c r="I122" s="565">
        <v>50000000</v>
      </c>
    </row>
    <row r="123" spans="1:9" s="171" customFormat="1" ht="36">
      <c r="A123" s="575">
        <v>23030121</v>
      </c>
      <c r="B123" s="474">
        <v>1101</v>
      </c>
      <c r="C123" s="474"/>
      <c r="D123" s="474">
        <v>31921902</v>
      </c>
      <c r="E123" s="297" t="s">
        <v>854</v>
      </c>
      <c r="F123" s="561"/>
      <c r="G123" s="561">
        <v>3000000</v>
      </c>
      <c r="H123" s="561"/>
      <c r="I123" s="565">
        <v>10000000</v>
      </c>
    </row>
    <row r="124" spans="1:9" s="171" customFormat="1" ht="36">
      <c r="A124" s="575">
        <v>23030123</v>
      </c>
      <c r="B124" s="474">
        <v>1101</v>
      </c>
      <c r="C124" s="474"/>
      <c r="D124" s="474">
        <v>31921902</v>
      </c>
      <c r="E124" s="297" t="s">
        <v>759</v>
      </c>
      <c r="F124" s="561"/>
      <c r="G124" s="561"/>
      <c r="H124" s="561"/>
      <c r="I124" s="565">
        <v>20000000</v>
      </c>
    </row>
    <row r="125" spans="1:9" s="171" customFormat="1">
      <c r="A125" s="575">
        <v>23030124</v>
      </c>
      <c r="B125" s="474">
        <v>1101</v>
      </c>
      <c r="C125" s="474"/>
      <c r="D125" s="474">
        <v>31921902</v>
      </c>
      <c r="E125" s="297" t="s">
        <v>760</v>
      </c>
      <c r="F125" s="561"/>
      <c r="G125" s="561">
        <v>20000000</v>
      </c>
      <c r="H125" s="561"/>
      <c r="I125" s="565">
        <v>45000000</v>
      </c>
    </row>
    <row r="126" spans="1:9" s="171" customFormat="1" ht="36">
      <c r="A126" s="575">
        <v>23030125</v>
      </c>
      <c r="B126" s="474">
        <v>1101</v>
      </c>
      <c r="C126" s="474"/>
      <c r="D126" s="474">
        <v>31921902</v>
      </c>
      <c r="E126" s="297" t="s">
        <v>761</v>
      </c>
      <c r="F126" s="561"/>
      <c r="G126" s="561"/>
      <c r="H126" s="561"/>
      <c r="I126" s="565">
        <v>10000000</v>
      </c>
    </row>
    <row r="127" spans="1:9" s="476" customFormat="1" ht="21.75" customHeight="1">
      <c r="A127" s="575">
        <v>23030126</v>
      </c>
      <c r="B127" s="474">
        <v>1101</v>
      </c>
      <c r="C127" s="474"/>
      <c r="D127" s="474">
        <v>31921902</v>
      </c>
      <c r="E127" s="297" t="s">
        <v>762</v>
      </c>
      <c r="F127" s="561"/>
      <c r="G127" s="561">
        <v>5000000</v>
      </c>
      <c r="H127" s="561">
        <v>5000000</v>
      </c>
      <c r="I127" s="565">
        <v>10000000</v>
      </c>
    </row>
    <row r="128" spans="1:9" s="476" customFormat="1" ht="36">
      <c r="A128" s="575">
        <v>23030127</v>
      </c>
      <c r="B128" s="474">
        <v>1101</v>
      </c>
      <c r="C128" s="474"/>
      <c r="D128" s="474">
        <v>31921902</v>
      </c>
      <c r="E128" s="297" t="s">
        <v>763</v>
      </c>
      <c r="F128" s="561"/>
      <c r="G128" s="561"/>
      <c r="H128" s="561"/>
      <c r="I128" s="565"/>
    </row>
    <row r="129" spans="1:253" s="476" customFormat="1">
      <c r="A129" s="575">
        <v>23030128</v>
      </c>
      <c r="B129" s="474">
        <v>1101</v>
      </c>
      <c r="C129" s="474"/>
      <c r="D129" s="474">
        <v>31921902</v>
      </c>
      <c r="E129" s="297" t="s">
        <v>764</v>
      </c>
      <c r="F129" s="561"/>
      <c r="G129" s="561"/>
      <c r="H129" s="561"/>
      <c r="I129" s="565"/>
    </row>
    <row r="130" spans="1:253" s="476" customFormat="1" ht="19.5" thickBot="1">
      <c r="A130" s="579">
        <v>23030129</v>
      </c>
      <c r="B130" s="589">
        <v>1101</v>
      </c>
      <c r="C130" s="589"/>
      <c r="D130" s="589">
        <v>31921902</v>
      </c>
      <c r="E130" s="597" t="s">
        <v>765</v>
      </c>
      <c r="F130" s="583"/>
      <c r="G130" s="583"/>
      <c r="H130" s="583"/>
      <c r="I130" s="584"/>
    </row>
    <row r="131" spans="1:253" s="171" customFormat="1" ht="18.75" customHeight="1" thickBot="1">
      <c r="A131" s="598"/>
      <c r="B131" s="599">
        <v>1101</v>
      </c>
      <c r="C131" s="599"/>
      <c r="D131" s="599">
        <v>31921902</v>
      </c>
      <c r="E131" s="600" t="s">
        <v>300</v>
      </c>
      <c r="F131" s="620">
        <f>SUM(F107:F130)</f>
        <v>4568181</v>
      </c>
      <c r="G131" s="620">
        <f t="shared" ref="G131:I131" si="9">SUM(G107:G130)</f>
        <v>238000000</v>
      </c>
      <c r="H131" s="620">
        <f t="shared" si="9"/>
        <v>67796590.049999997</v>
      </c>
      <c r="I131" s="621">
        <f t="shared" si="9"/>
        <v>1238000000</v>
      </c>
    </row>
    <row r="132" spans="1:253" s="171" customFormat="1" ht="36">
      <c r="A132" s="594">
        <v>2304</v>
      </c>
      <c r="B132" s="595">
        <v>1101</v>
      </c>
      <c r="C132" s="595"/>
      <c r="D132" s="601">
        <v>31921902</v>
      </c>
      <c r="E132" s="596" t="s">
        <v>273</v>
      </c>
      <c r="F132" s="563"/>
      <c r="G132" s="563"/>
      <c r="H132" s="563"/>
      <c r="I132" s="564"/>
    </row>
    <row r="133" spans="1:253" s="171" customFormat="1" ht="36">
      <c r="A133" s="576">
        <v>23040100</v>
      </c>
      <c r="B133" s="481">
        <v>1101</v>
      </c>
      <c r="C133" s="481"/>
      <c r="D133" s="481"/>
      <c r="E133" s="482" t="s">
        <v>766</v>
      </c>
      <c r="F133" s="561"/>
      <c r="G133" s="561"/>
      <c r="H133" s="561"/>
      <c r="I133" s="565"/>
    </row>
    <row r="134" spans="1:253" s="171" customFormat="1">
      <c r="A134" s="576"/>
      <c r="B134" s="481">
        <v>1101</v>
      </c>
      <c r="C134" s="481"/>
      <c r="D134" s="481"/>
      <c r="E134" s="482" t="s">
        <v>495</v>
      </c>
      <c r="F134" s="561"/>
      <c r="G134" s="561"/>
      <c r="H134" s="561"/>
      <c r="I134" s="565"/>
    </row>
    <row r="135" spans="1:253" s="171" customFormat="1">
      <c r="A135" s="575">
        <v>23040101</v>
      </c>
      <c r="B135" s="474">
        <v>1101</v>
      </c>
      <c r="C135" s="474"/>
      <c r="D135" s="474">
        <v>31921902</v>
      </c>
      <c r="E135" s="477" t="s">
        <v>274</v>
      </c>
      <c r="F135" s="561"/>
      <c r="G135" s="561">
        <v>10000000</v>
      </c>
      <c r="H135" s="561">
        <v>7600000</v>
      </c>
      <c r="I135" s="565">
        <v>50000000</v>
      </c>
    </row>
    <row r="136" spans="1:253" s="171" customFormat="1" ht="36">
      <c r="A136" s="575">
        <v>23040102</v>
      </c>
      <c r="B136" s="474">
        <v>1101</v>
      </c>
      <c r="C136" s="474"/>
      <c r="D136" s="474">
        <v>31921902</v>
      </c>
      <c r="E136" s="480" t="s">
        <v>786</v>
      </c>
      <c r="F136" s="561">
        <v>40515454</v>
      </c>
      <c r="G136" s="561">
        <v>100000000</v>
      </c>
      <c r="H136" s="561">
        <v>42541226.700000003</v>
      </c>
      <c r="I136" s="565">
        <v>400000000</v>
      </c>
    </row>
    <row r="137" spans="1:253" s="171" customFormat="1">
      <c r="A137" s="575">
        <v>23040103</v>
      </c>
      <c r="B137" s="474">
        <v>1101</v>
      </c>
      <c r="C137" s="474"/>
      <c r="D137" s="474">
        <v>31921902</v>
      </c>
      <c r="E137" s="477" t="s">
        <v>767</v>
      </c>
      <c r="F137" s="561"/>
      <c r="G137" s="561"/>
      <c r="H137" s="561">
        <v>0</v>
      </c>
      <c r="I137" s="565"/>
    </row>
    <row r="138" spans="1:253" s="171" customFormat="1">
      <c r="A138" s="575">
        <v>23030125</v>
      </c>
      <c r="B138" s="474">
        <v>1101</v>
      </c>
      <c r="C138" s="474"/>
      <c r="D138" s="624">
        <v>31921902</v>
      </c>
      <c r="E138" s="625" t="s">
        <v>855</v>
      </c>
      <c r="F138" s="562">
        <v>5661303</v>
      </c>
      <c r="G138" s="562">
        <v>50000000</v>
      </c>
      <c r="H138" s="562">
        <v>5944368.1500000004</v>
      </c>
      <c r="I138" s="623">
        <v>50000000</v>
      </c>
    </row>
    <row r="139" spans="1:253" s="171" customFormat="1" ht="20.25" customHeight="1">
      <c r="A139" s="575">
        <v>23040104</v>
      </c>
      <c r="B139" s="474">
        <v>1101</v>
      </c>
      <c r="C139" s="474"/>
      <c r="D139" s="474">
        <v>31921902</v>
      </c>
      <c r="E139" s="477" t="s">
        <v>768</v>
      </c>
      <c r="F139" s="561"/>
      <c r="G139" s="561"/>
      <c r="H139" s="561">
        <v>0</v>
      </c>
      <c r="I139" s="565"/>
    </row>
    <row r="140" spans="1:253" s="171" customFormat="1" ht="19.5" thickBot="1">
      <c r="A140" s="579">
        <v>23040105</v>
      </c>
      <c r="B140" s="589">
        <v>1101</v>
      </c>
      <c r="C140" s="589"/>
      <c r="D140" s="589">
        <v>31921902</v>
      </c>
      <c r="E140" s="582" t="s">
        <v>769</v>
      </c>
      <c r="F140" s="583">
        <v>6005000</v>
      </c>
      <c r="G140" s="583">
        <v>20000000</v>
      </c>
      <c r="H140" s="583">
        <v>6305250</v>
      </c>
      <c r="I140" s="584">
        <v>40000000</v>
      </c>
    </row>
    <row r="141" spans="1:253" ht="19.5" thickBot="1">
      <c r="A141" s="605"/>
      <c r="B141" s="605"/>
      <c r="C141" s="605"/>
      <c r="D141" s="606"/>
      <c r="E141" s="69" t="s">
        <v>495</v>
      </c>
      <c r="F141" s="568">
        <f>SUM(F135:F140)</f>
        <v>52181757</v>
      </c>
      <c r="G141" s="568">
        <f t="shared" ref="G141:I141" si="10">SUM(G135:G140)</f>
        <v>180000000</v>
      </c>
      <c r="H141" s="568">
        <f t="shared" si="10"/>
        <v>62390844.850000001</v>
      </c>
      <c r="I141" s="568">
        <f t="shared" si="10"/>
        <v>540000000</v>
      </c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</row>
    <row r="142" spans="1:253">
      <c r="A142" s="602"/>
      <c r="B142" s="602"/>
      <c r="C142" s="602"/>
      <c r="D142" s="593"/>
      <c r="E142" s="603" t="s">
        <v>461</v>
      </c>
      <c r="F142" s="604"/>
      <c r="G142" s="604"/>
      <c r="H142" s="604"/>
      <c r="I142" s="604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</row>
    <row r="143" spans="1:253" ht="17.25" customHeight="1">
      <c r="A143" s="484"/>
      <c r="B143" s="484"/>
      <c r="C143" s="484"/>
      <c r="D143" s="484"/>
      <c r="E143" s="485" t="s">
        <v>771</v>
      </c>
      <c r="F143" s="561"/>
      <c r="G143" s="561"/>
      <c r="H143" s="561"/>
      <c r="I143" s="561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</row>
    <row r="144" spans="1:253">
      <c r="A144" s="486">
        <v>23050101</v>
      </c>
      <c r="B144" s="486">
        <v>1101</v>
      </c>
      <c r="C144" s="486"/>
      <c r="D144" s="474">
        <v>31921902</v>
      </c>
      <c r="E144" s="258" t="s">
        <v>772</v>
      </c>
      <c r="F144" s="561"/>
      <c r="G144" s="561"/>
      <c r="H144" s="561"/>
      <c r="I144" s="561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</row>
    <row r="145" spans="1:253">
      <c r="A145" s="486">
        <v>23050102</v>
      </c>
      <c r="B145" s="486">
        <v>1101</v>
      </c>
      <c r="C145" s="486"/>
      <c r="D145" s="474">
        <v>31921902</v>
      </c>
      <c r="E145" s="258" t="s">
        <v>773</v>
      </c>
      <c r="F145" s="561"/>
      <c r="G145" s="561"/>
      <c r="H145" s="561"/>
      <c r="I145" s="561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</row>
    <row r="146" spans="1:253">
      <c r="A146" s="486">
        <v>23050103</v>
      </c>
      <c r="B146" s="486">
        <v>1101</v>
      </c>
      <c r="C146" s="486"/>
      <c r="D146" s="474">
        <v>31921902</v>
      </c>
      <c r="E146" s="258" t="s">
        <v>774</v>
      </c>
      <c r="F146" s="561"/>
      <c r="G146" s="561"/>
      <c r="H146" s="561"/>
      <c r="I146" s="561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</row>
    <row r="147" spans="1:253">
      <c r="A147" s="486">
        <v>23050104</v>
      </c>
      <c r="B147" s="486">
        <v>1101</v>
      </c>
      <c r="C147" s="486"/>
      <c r="D147" s="474">
        <v>31921902</v>
      </c>
      <c r="E147" s="258" t="s">
        <v>775</v>
      </c>
      <c r="F147" s="561"/>
      <c r="G147" s="561"/>
      <c r="H147" s="561"/>
      <c r="I147" s="561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</row>
    <row r="148" spans="1:253" s="171" customFormat="1" ht="19.5" thickBot="1">
      <c r="A148" s="608">
        <v>23050107</v>
      </c>
      <c r="B148" s="608">
        <v>1101</v>
      </c>
      <c r="C148" s="608"/>
      <c r="D148" s="609">
        <v>31921902</v>
      </c>
      <c r="E148" s="610" t="s">
        <v>776</v>
      </c>
      <c r="F148" s="567"/>
      <c r="G148" s="567"/>
      <c r="H148" s="567"/>
      <c r="I148" s="567"/>
    </row>
    <row r="149" spans="1:253" ht="19.5" thickBot="1">
      <c r="A149" s="605"/>
      <c r="B149" s="605"/>
      <c r="C149" s="605"/>
      <c r="D149" s="606">
        <v>31921902</v>
      </c>
      <c r="E149" s="69" t="s">
        <v>495</v>
      </c>
      <c r="F149" s="607">
        <f>SUM(F144:F148)</f>
        <v>0</v>
      </c>
      <c r="G149" s="607">
        <f t="shared" ref="G149:I149" si="11">SUM(G144:G148)</f>
        <v>0</v>
      </c>
      <c r="H149" s="607">
        <f t="shared" si="11"/>
        <v>0</v>
      </c>
      <c r="I149" s="607">
        <f t="shared" si="11"/>
        <v>0</v>
      </c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</row>
    <row r="150" spans="1:253">
      <c r="A150" s="602"/>
      <c r="B150" s="602"/>
      <c r="C150" s="602"/>
      <c r="D150" s="602"/>
      <c r="E150" s="611" t="s">
        <v>787</v>
      </c>
      <c r="F150" s="604"/>
      <c r="G150" s="604"/>
      <c r="H150" s="604"/>
      <c r="I150" s="604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</row>
    <row r="151" spans="1:253">
      <c r="A151" s="487">
        <v>41000000</v>
      </c>
      <c r="B151" s="487">
        <v>1101</v>
      </c>
      <c r="C151" s="487"/>
      <c r="D151" s="474">
        <v>31921902</v>
      </c>
      <c r="E151" s="488" t="s">
        <v>788</v>
      </c>
      <c r="F151" s="561">
        <v>12295784</v>
      </c>
      <c r="G151" s="561">
        <v>80000000</v>
      </c>
      <c r="H151" s="561">
        <v>12910573.199999999</v>
      </c>
      <c r="I151" s="561">
        <v>115000000</v>
      </c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</row>
    <row r="152" spans="1:253">
      <c r="A152" s="487">
        <v>41010000</v>
      </c>
      <c r="B152" s="487">
        <v>1101</v>
      </c>
      <c r="C152" s="487"/>
      <c r="D152" s="474">
        <v>31921902</v>
      </c>
      <c r="E152" s="488" t="s">
        <v>789</v>
      </c>
      <c r="F152" s="561"/>
      <c r="G152" s="561"/>
      <c r="H152" s="561"/>
      <c r="I152" s="561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</row>
    <row r="153" spans="1:253">
      <c r="A153" s="487">
        <v>41010100</v>
      </c>
      <c r="B153" s="487">
        <v>1101</v>
      </c>
      <c r="C153" s="487"/>
      <c r="D153" s="474">
        <v>31921902</v>
      </c>
      <c r="E153" s="488" t="s">
        <v>790</v>
      </c>
      <c r="F153" s="561"/>
      <c r="G153" s="561"/>
      <c r="H153" s="561"/>
      <c r="I153" s="561"/>
    </row>
    <row r="154" spans="1:253">
      <c r="A154" s="487">
        <v>41010101</v>
      </c>
      <c r="B154" s="487">
        <v>1101</v>
      </c>
      <c r="C154" s="487"/>
      <c r="D154" s="474">
        <v>31921902</v>
      </c>
      <c r="E154" s="488" t="s">
        <v>790</v>
      </c>
      <c r="F154" s="561"/>
      <c r="G154" s="561"/>
      <c r="H154" s="561"/>
      <c r="I154" s="561"/>
    </row>
    <row r="155" spans="1:253">
      <c r="A155" s="489">
        <v>4103</v>
      </c>
      <c r="B155" s="489">
        <v>1101</v>
      </c>
      <c r="C155" s="489"/>
      <c r="D155" s="474">
        <v>31921902</v>
      </c>
      <c r="E155" s="490" t="s">
        <v>791</v>
      </c>
      <c r="F155" s="561"/>
      <c r="G155" s="561"/>
      <c r="H155" s="561"/>
      <c r="I155" s="561"/>
    </row>
    <row r="156" spans="1:253">
      <c r="A156" s="489">
        <v>410301</v>
      </c>
      <c r="B156" s="489">
        <v>1101</v>
      </c>
      <c r="C156" s="489"/>
      <c r="D156" s="474">
        <v>31921902</v>
      </c>
      <c r="E156" s="490" t="s">
        <v>792</v>
      </c>
      <c r="F156" s="561"/>
      <c r="G156" s="561"/>
      <c r="H156" s="561"/>
      <c r="I156" s="561"/>
    </row>
    <row r="157" spans="1:253">
      <c r="A157" s="491">
        <v>41030101</v>
      </c>
      <c r="B157" s="491">
        <v>1101</v>
      </c>
      <c r="C157" s="491"/>
      <c r="D157" s="474">
        <v>31921902</v>
      </c>
      <c r="E157" s="492" t="s">
        <v>793</v>
      </c>
      <c r="F157" s="561"/>
      <c r="G157" s="561"/>
      <c r="H157" s="561"/>
      <c r="I157" s="561"/>
    </row>
    <row r="158" spans="1:253">
      <c r="A158" s="491">
        <v>41030102</v>
      </c>
      <c r="B158" s="491">
        <v>1101</v>
      </c>
      <c r="C158" s="491"/>
      <c r="D158" s="474">
        <v>31921902</v>
      </c>
      <c r="E158" s="492" t="s">
        <v>794</v>
      </c>
      <c r="F158" s="561"/>
      <c r="G158" s="561"/>
      <c r="H158" s="561"/>
      <c r="I158" s="561">
        <v>20000000</v>
      </c>
    </row>
    <row r="159" spans="1:253">
      <c r="A159" s="491">
        <v>41030103</v>
      </c>
      <c r="B159" s="491">
        <v>1101</v>
      </c>
      <c r="C159" s="491"/>
      <c r="D159" s="474">
        <v>31921902</v>
      </c>
      <c r="E159" s="492" t="s">
        <v>795</v>
      </c>
      <c r="F159" s="561"/>
      <c r="G159" s="561"/>
      <c r="H159" s="561"/>
      <c r="I159" s="561">
        <v>60000000</v>
      </c>
    </row>
    <row r="160" spans="1:253" ht="12" customHeight="1">
      <c r="A160" s="489">
        <v>410302</v>
      </c>
      <c r="B160" s="489">
        <v>1101</v>
      </c>
      <c r="C160" s="489"/>
      <c r="D160" s="489"/>
      <c r="E160" s="490" t="s">
        <v>796</v>
      </c>
      <c r="F160" s="561"/>
      <c r="G160" s="561"/>
      <c r="H160" s="561"/>
      <c r="I160" s="561"/>
    </row>
    <row r="161" spans="1:9">
      <c r="A161" s="491">
        <v>41030201</v>
      </c>
      <c r="B161" s="491">
        <v>1101</v>
      </c>
      <c r="C161" s="491"/>
      <c r="D161" s="474">
        <v>31921902</v>
      </c>
      <c r="E161" s="492" t="s">
        <v>797</v>
      </c>
      <c r="F161" s="561"/>
      <c r="G161" s="561"/>
      <c r="H161" s="561"/>
      <c r="I161" s="561"/>
    </row>
    <row r="162" spans="1:9">
      <c r="A162" s="491">
        <v>41030202</v>
      </c>
      <c r="B162" s="491"/>
      <c r="C162" s="491"/>
      <c r="D162" s="474">
        <v>31921902</v>
      </c>
      <c r="E162" s="492" t="s">
        <v>798</v>
      </c>
      <c r="F162" s="561"/>
      <c r="G162" s="561"/>
      <c r="H162" s="561"/>
      <c r="I162" s="561">
        <v>51794683.93</v>
      </c>
    </row>
    <row r="163" spans="1:9">
      <c r="A163" s="491">
        <v>41030203</v>
      </c>
      <c r="B163" s="491"/>
      <c r="C163" s="491"/>
      <c r="D163" s="474">
        <v>31921902</v>
      </c>
      <c r="E163" s="492" t="s">
        <v>799</v>
      </c>
      <c r="F163" s="561"/>
      <c r="G163" s="561"/>
      <c r="H163" s="561"/>
      <c r="I163" s="561"/>
    </row>
    <row r="164" spans="1:9">
      <c r="A164" s="491">
        <v>41030204</v>
      </c>
      <c r="B164" s="491"/>
      <c r="C164" s="491"/>
      <c r="D164" s="474">
        <v>31921902</v>
      </c>
      <c r="E164" s="492" t="s">
        <v>800</v>
      </c>
      <c r="F164" s="561"/>
      <c r="G164" s="561"/>
      <c r="H164" s="561"/>
      <c r="I164" s="561"/>
    </row>
    <row r="165" spans="1:9">
      <c r="A165" s="491">
        <v>41030205</v>
      </c>
      <c r="B165" s="491"/>
      <c r="C165" s="491"/>
      <c r="D165" s="474">
        <v>31921902</v>
      </c>
      <c r="E165" s="492" t="s">
        <v>801</v>
      </c>
      <c r="F165" s="561"/>
      <c r="G165" s="561"/>
      <c r="H165" s="561"/>
      <c r="I165" s="561"/>
    </row>
    <row r="166" spans="1:9" hidden="1">
      <c r="A166" s="491">
        <v>41030206</v>
      </c>
      <c r="B166" s="491"/>
      <c r="C166" s="491"/>
      <c r="D166" s="474">
        <v>31921902</v>
      </c>
      <c r="E166" s="492" t="s">
        <v>802</v>
      </c>
      <c r="F166" s="561"/>
      <c r="G166" s="561"/>
      <c r="H166" s="561"/>
      <c r="I166" s="561">
        <v>540000000</v>
      </c>
    </row>
    <row r="167" spans="1:9">
      <c r="A167" s="491">
        <v>41030207</v>
      </c>
      <c r="B167" s="491"/>
      <c r="C167" s="491"/>
      <c r="D167" s="474">
        <v>31921902</v>
      </c>
      <c r="E167" s="492" t="s">
        <v>803</v>
      </c>
      <c r="F167" s="561"/>
      <c r="G167" s="561"/>
      <c r="H167" s="561"/>
      <c r="I167" s="561"/>
    </row>
    <row r="168" spans="1:9">
      <c r="A168" s="491">
        <v>41030208</v>
      </c>
      <c r="B168" s="491"/>
      <c r="C168" s="491"/>
      <c r="D168" s="474">
        <v>31921902</v>
      </c>
      <c r="E168" s="492" t="s">
        <v>804</v>
      </c>
      <c r="F168" s="561"/>
      <c r="G168" s="561"/>
      <c r="H168" s="561"/>
      <c r="I168" s="561"/>
    </row>
    <row r="169" spans="1:9">
      <c r="A169" s="491">
        <v>41030209</v>
      </c>
      <c r="B169" s="491"/>
      <c r="C169" s="491"/>
      <c r="D169" s="474">
        <v>31921902</v>
      </c>
      <c r="E169" s="492" t="s">
        <v>805</v>
      </c>
      <c r="F169" s="561"/>
      <c r="G169" s="561"/>
      <c r="H169" s="561"/>
      <c r="I169" s="561"/>
    </row>
    <row r="170" spans="1:9" ht="36.75" customHeight="1" thickBot="1">
      <c r="A170" s="612">
        <v>41030210</v>
      </c>
      <c r="B170" s="612"/>
      <c r="C170" s="612"/>
      <c r="D170" s="609">
        <v>31921902</v>
      </c>
      <c r="E170" s="638" t="s">
        <v>1017</v>
      </c>
      <c r="F170" s="567"/>
      <c r="G170" s="567">
        <v>50000000</v>
      </c>
      <c r="H170" s="567"/>
      <c r="I170" s="567">
        <v>100000000</v>
      </c>
    </row>
    <row r="171" spans="1:9" ht="19.5" thickBot="1">
      <c r="A171" s="613"/>
      <c r="B171" s="613"/>
      <c r="C171" s="614"/>
      <c r="D171" s="614"/>
      <c r="E171" s="615" t="s">
        <v>495</v>
      </c>
      <c r="F171" s="568">
        <f>SUM(F151:F170)</f>
        <v>12295784</v>
      </c>
      <c r="G171" s="568">
        <f t="shared" ref="G171:I171" si="12">SUM(G151:G170)</f>
        <v>130000000</v>
      </c>
      <c r="H171" s="568">
        <f t="shared" si="12"/>
        <v>12910573.199999999</v>
      </c>
      <c r="I171" s="568">
        <f t="shared" si="12"/>
        <v>886794683.93000007</v>
      </c>
    </row>
    <row r="172" spans="1:9" ht="21.75" thickBot="1">
      <c r="A172" s="616"/>
      <c r="B172" s="616"/>
      <c r="C172" s="617"/>
      <c r="D172" s="617"/>
      <c r="E172" s="618" t="s">
        <v>300</v>
      </c>
      <c r="F172" s="619">
        <f>F56+F105+F131+F141+F149+F171</f>
        <v>258902093</v>
      </c>
      <c r="G172" s="619">
        <f t="shared" ref="G172:I172" si="13">G56+G105+G131+G141+G149+G171</f>
        <v>2417017202</v>
      </c>
      <c r="H172" s="619">
        <f t="shared" si="13"/>
        <v>1297099586.74</v>
      </c>
      <c r="I172" s="619">
        <f t="shared" si="13"/>
        <v>5705017202</v>
      </c>
    </row>
    <row r="173" spans="1:9">
      <c r="H173" s="569"/>
      <c r="I173" s="570"/>
    </row>
  </sheetData>
  <mergeCells count="9">
    <mergeCell ref="A14:I14"/>
    <mergeCell ref="A15:I15"/>
    <mergeCell ref="A16:I16"/>
    <mergeCell ref="A17:I17"/>
    <mergeCell ref="A1:I1"/>
    <mergeCell ref="A2:I2"/>
    <mergeCell ref="A3:I3"/>
    <mergeCell ref="A4:I4"/>
    <mergeCell ref="A5:I5"/>
  </mergeCells>
  <pageMargins left="0.39370078740157499" right="0.35433070866141703" top="0.5234375" bottom="0.35433070866141703" header="0.31496062992126" footer="0.31496062992126"/>
  <pageSetup paperSize="9" scale="64" orientation="landscape" r:id="rId1"/>
  <headerFooter>
    <oddHeader>&amp;CPage &amp;P of &amp;N</oddHeader>
    <oddFooter>&amp;CPage &amp;P&amp;RGWARZO LOCAL GOVERNMENT KANO STATE</oddFooter>
  </headerFooter>
  <rowBreaks count="1" manualBreakCount="1">
    <brk id="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V52"/>
  <sheetViews>
    <sheetView view="pageBreakPreview" topLeftCell="A30" zoomScale="80" zoomScaleNormal="80" zoomScaleSheetLayoutView="80" zoomScalePageLayoutView="70" workbookViewId="0">
      <selection activeCell="G33" sqref="G33"/>
    </sheetView>
  </sheetViews>
  <sheetFormatPr defaultColWidth="9" defaultRowHeight="20.100000000000001" customHeight="1"/>
  <cols>
    <col min="1" max="1" width="27" style="1" customWidth="1"/>
    <col min="2" max="2" width="15.42578125" style="2" customWidth="1"/>
    <col min="3" max="3" width="15.7109375" style="2" customWidth="1"/>
    <col min="4" max="4" width="40.85546875" style="3" customWidth="1"/>
    <col min="5" max="5" width="30" style="3" customWidth="1"/>
    <col min="6" max="6" width="29.7109375" style="3" customWidth="1"/>
    <col min="7" max="7" width="31.28515625" style="4" customWidth="1"/>
    <col min="8" max="8" width="30.140625" style="4" customWidth="1"/>
    <col min="9" max="256" width="9.140625" style="5" customWidth="1"/>
  </cols>
  <sheetData>
    <row r="1" spans="1:8" ht="25.5">
      <c r="A1" s="740" t="s">
        <v>817</v>
      </c>
      <c r="B1" s="742"/>
      <c r="C1" s="742"/>
      <c r="D1" s="742"/>
      <c r="E1" s="742"/>
      <c r="F1" s="742"/>
      <c r="G1" s="742"/>
      <c r="H1" s="743"/>
    </row>
    <row r="2" spans="1:8" ht="23.25">
      <c r="A2" s="744" t="s">
        <v>492</v>
      </c>
      <c r="B2" s="745"/>
      <c r="C2" s="745"/>
      <c r="D2" s="745"/>
      <c r="E2" s="745"/>
      <c r="F2" s="745"/>
      <c r="G2" s="745"/>
      <c r="H2" s="746"/>
    </row>
    <row r="3" spans="1:8" ht="24" thickBot="1">
      <c r="A3" s="671" t="s">
        <v>877</v>
      </c>
      <c r="B3" s="672"/>
      <c r="C3" s="672"/>
      <c r="D3" s="672"/>
      <c r="E3" s="672"/>
      <c r="F3" s="672"/>
      <c r="G3" s="672"/>
      <c r="H3" s="673"/>
    </row>
    <row r="4" spans="1:8" s="6" customFormat="1" ht="36.75" thickBot="1">
      <c r="A4" s="7" t="s">
        <v>462</v>
      </c>
      <c r="B4" s="7" t="s">
        <v>458</v>
      </c>
      <c r="C4" s="7" t="s">
        <v>463</v>
      </c>
      <c r="D4" s="7" t="s">
        <v>459</v>
      </c>
      <c r="E4" s="68" t="s">
        <v>1003</v>
      </c>
      <c r="F4" s="146" t="s">
        <v>1002</v>
      </c>
      <c r="G4" s="147" t="s">
        <v>1001</v>
      </c>
      <c r="H4" s="148" t="s">
        <v>1000</v>
      </c>
    </row>
    <row r="5" spans="1:8" s="6" customFormat="1" ht="18.75" thickBot="1">
      <c r="A5" s="8" t="s">
        <v>666</v>
      </c>
      <c r="B5" s="9"/>
      <c r="C5" s="10">
        <v>31921902</v>
      </c>
      <c r="D5" s="11" t="s">
        <v>322</v>
      </c>
      <c r="E5" s="12">
        <v>25000</v>
      </c>
      <c r="F5" s="62"/>
      <c r="G5" s="12"/>
      <c r="H5" s="62"/>
    </row>
    <row r="6" spans="1:8" s="6" customFormat="1" ht="18.75" thickBot="1">
      <c r="A6" s="14" t="s">
        <v>667</v>
      </c>
      <c r="B6" s="15"/>
      <c r="C6" s="10">
        <v>31921902</v>
      </c>
      <c r="D6" s="77" t="s">
        <v>345</v>
      </c>
      <c r="F6" s="12">
        <v>230000</v>
      </c>
      <c r="H6" s="12"/>
    </row>
    <row r="7" spans="1:8" s="6" customFormat="1" ht="18.75" thickBot="1">
      <c r="A7" s="14"/>
      <c r="B7" s="15"/>
      <c r="C7" s="10">
        <v>31921902</v>
      </c>
      <c r="D7" s="137" t="s">
        <v>323</v>
      </c>
      <c r="E7" s="12"/>
      <c r="F7" s="12"/>
      <c r="G7" s="12"/>
      <c r="H7" s="12"/>
    </row>
    <row r="8" spans="1:8" s="6" customFormat="1" ht="18.75" thickBot="1">
      <c r="A8" s="14" t="s">
        <v>668</v>
      </c>
      <c r="B8" s="15" t="s">
        <v>664</v>
      </c>
      <c r="C8" s="10">
        <v>31921902</v>
      </c>
      <c r="D8" s="77" t="s">
        <v>324</v>
      </c>
      <c r="E8" s="12">
        <v>50124321</v>
      </c>
      <c r="F8" s="12">
        <v>248450431</v>
      </c>
      <c r="G8" s="12"/>
      <c r="H8" s="12"/>
    </row>
    <row r="9" spans="1:8" s="6" customFormat="1" ht="18.75" thickBot="1">
      <c r="A9" s="14"/>
      <c r="B9" s="15"/>
      <c r="C9" s="10">
        <v>31921902</v>
      </c>
      <c r="D9" s="137" t="s">
        <v>325</v>
      </c>
      <c r="E9" s="12"/>
      <c r="F9" s="12"/>
      <c r="G9" s="12"/>
      <c r="H9" s="12"/>
    </row>
    <row r="10" spans="1:8" s="6" customFormat="1" ht="18.75" thickBot="1">
      <c r="A10" s="14" t="s">
        <v>669</v>
      </c>
      <c r="B10" s="15" t="s">
        <v>662</v>
      </c>
      <c r="C10" s="10">
        <v>31921902</v>
      </c>
      <c r="D10" s="77" t="s">
        <v>326</v>
      </c>
      <c r="E10" s="12">
        <v>1790527103</v>
      </c>
      <c r="F10" s="12">
        <v>2687300211</v>
      </c>
      <c r="G10" s="12"/>
      <c r="H10" s="12"/>
    </row>
    <row r="11" spans="1:8" s="6" customFormat="1" ht="18.75" thickBot="1">
      <c r="A11" s="14" t="s">
        <v>670</v>
      </c>
      <c r="B11" s="15" t="s">
        <v>663</v>
      </c>
      <c r="C11" s="10">
        <v>31921902</v>
      </c>
      <c r="D11" s="77" t="s">
        <v>327</v>
      </c>
      <c r="E11" s="12">
        <v>821657218</v>
      </c>
      <c r="F11" s="12">
        <v>1897703080</v>
      </c>
      <c r="G11" s="12"/>
      <c r="H11" s="12"/>
    </row>
    <row r="12" spans="1:8" s="6" customFormat="1" ht="36.75" thickBot="1">
      <c r="A12" s="14" t="s">
        <v>671</v>
      </c>
      <c r="B12" s="15" t="s">
        <v>677</v>
      </c>
      <c r="C12" s="10">
        <v>31921902</v>
      </c>
      <c r="D12" s="18" t="s">
        <v>5</v>
      </c>
      <c r="E12" s="12">
        <v>681309693</v>
      </c>
      <c r="F12" s="12">
        <v>1197698161</v>
      </c>
      <c r="G12" s="12"/>
      <c r="H12" s="12"/>
    </row>
    <row r="13" spans="1:8" s="6" customFormat="1" ht="18.75" thickBot="1">
      <c r="A13" s="14" t="s">
        <v>672</v>
      </c>
      <c r="B13" s="15" t="s">
        <v>678</v>
      </c>
      <c r="C13" s="10">
        <v>31921902</v>
      </c>
      <c r="D13" s="77" t="s">
        <v>328</v>
      </c>
      <c r="E13" s="12">
        <v>70000000</v>
      </c>
      <c r="F13" s="12">
        <v>40200000</v>
      </c>
      <c r="G13" s="12"/>
      <c r="H13" s="12"/>
    </row>
    <row r="14" spans="1:8" s="6" customFormat="1" ht="18.75" thickBot="1">
      <c r="A14" s="19" t="s">
        <v>673</v>
      </c>
      <c r="B14" s="20" t="s">
        <v>677</v>
      </c>
      <c r="C14" s="10">
        <v>31921902</v>
      </c>
      <c r="D14" s="21" t="s">
        <v>423</v>
      </c>
      <c r="E14" s="22"/>
      <c r="G14" s="22"/>
    </row>
    <row r="15" spans="1:8" s="6" customFormat="1" ht="18.75" thickBot="1">
      <c r="A15" s="23"/>
      <c r="B15" s="218"/>
      <c r="C15" s="10">
        <v>31921902</v>
      </c>
      <c r="D15" s="25" t="s">
        <v>334</v>
      </c>
      <c r="E15" s="26">
        <v>3343643335</v>
      </c>
      <c r="F15" s="27">
        <v>6071351883</v>
      </c>
      <c r="G15" s="26"/>
      <c r="H15" s="27"/>
    </row>
    <row r="16" spans="1:8" s="6" customFormat="1" ht="18.75" thickBot="1">
      <c r="A16" s="28"/>
      <c r="B16" s="29"/>
      <c r="C16" s="10">
        <v>31921902</v>
      </c>
      <c r="D16" s="30" t="s">
        <v>329</v>
      </c>
      <c r="E16" s="31"/>
      <c r="G16" s="31"/>
    </row>
    <row r="17" spans="1:9" s="6" customFormat="1" ht="18.75" thickBot="1">
      <c r="A17" s="14" t="s">
        <v>674</v>
      </c>
      <c r="B17" s="15" t="s">
        <v>662</v>
      </c>
      <c r="C17" s="10">
        <v>31921902</v>
      </c>
      <c r="D17" s="77" t="s">
        <v>330</v>
      </c>
      <c r="E17" s="551">
        <v>1796010585</v>
      </c>
      <c r="F17" s="551">
        <v>2549443244</v>
      </c>
      <c r="G17" s="551"/>
      <c r="H17" s="551"/>
    </row>
    <row r="18" spans="1:9" s="6" customFormat="1" ht="18.75" thickBot="1">
      <c r="A18" s="14" t="s">
        <v>675</v>
      </c>
      <c r="B18" s="15" t="s">
        <v>662</v>
      </c>
      <c r="C18" s="10">
        <v>31921902</v>
      </c>
      <c r="D18" s="77" t="s">
        <v>331</v>
      </c>
      <c r="E18" s="551">
        <v>369582316</v>
      </c>
      <c r="F18" s="551">
        <v>1107391437</v>
      </c>
      <c r="G18" s="551"/>
      <c r="H18" s="551"/>
    </row>
    <row r="19" spans="1:9" s="6" customFormat="1" ht="18.75" thickBot="1">
      <c r="A19" s="32" t="s">
        <v>676</v>
      </c>
      <c r="B19" s="33" t="s">
        <v>662</v>
      </c>
      <c r="C19" s="10">
        <v>31921902</v>
      </c>
      <c r="D19" s="34" t="s">
        <v>332</v>
      </c>
      <c r="E19" s="551">
        <v>259902093</v>
      </c>
      <c r="F19" s="551">
        <v>2414517202</v>
      </c>
      <c r="G19" s="551"/>
      <c r="H19" s="551"/>
    </row>
    <row r="20" spans="1:9" s="6" customFormat="1" ht="18.75" thickBot="1">
      <c r="A20" s="23"/>
      <c r="B20" s="218"/>
      <c r="C20" s="218"/>
      <c r="D20" s="25" t="s">
        <v>333</v>
      </c>
      <c r="E20" s="35">
        <v>2425494994</v>
      </c>
      <c r="F20" s="27">
        <v>6071351883</v>
      </c>
      <c r="G20" s="35"/>
      <c r="H20" s="27"/>
    </row>
    <row r="21" spans="1:9" s="6" customFormat="1" ht="18.75" thickBot="1">
      <c r="A21" s="686" t="s">
        <v>519</v>
      </c>
      <c r="B21" s="687"/>
      <c r="C21" s="687"/>
      <c r="D21" s="687"/>
      <c r="E21" s="687"/>
      <c r="F21" s="688"/>
      <c r="G21" s="677"/>
      <c r="H21" s="678"/>
    </row>
    <row r="22" spans="1:9" s="6" customFormat="1" ht="19.5" thickBot="1">
      <c r="A22" s="674" t="s">
        <v>661</v>
      </c>
      <c r="B22" s="675"/>
      <c r="C22" s="675"/>
      <c r="D22" s="675"/>
      <c r="E22" s="675"/>
      <c r="F22" s="675"/>
      <c r="G22" s="675"/>
      <c r="H22" s="676"/>
    </row>
    <row r="23" spans="1:9" s="6" customFormat="1" ht="18.75" thickBot="1">
      <c r="A23" s="680" t="s">
        <v>994</v>
      </c>
      <c r="B23" s="681"/>
      <c r="C23" s="681"/>
      <c r="D23" s="682"/>
      <c r="E23" s="683" t="s">
        <v>992</v>
      </c>
      <c r="F23" s="683"/>
      <c r="G23" s="683"/>
      <c r="H23" s="684"/>
    </row>
    <row r="24" spans="1:9" s="6" customFormat="1" ht="18.75" thickBot="1">
      <c r="A24" s="36" t="s">
        <v>163</v>
      </c>
      <c r="B24" s="680" t="s">
        <v>683</v>
      </c>
      <c r="C24" s="681"/>
      <c r="D24" s="682"/>
      <c r="E24" s="37" t="s">
        <v>163</v>
      </c>
      <c r="F24" s="37" t="s">
        <v>876</v>
      </c>
      <c r="G24" s="38" t="s">
        <v>993</v>
      </c>
      <c r="H24" s="38" t="s">
        <v>684</v>
      </c>
    </row>
    <row r="25" spans="1:9" s="6" customFormat="1" ht="18.75" thickBot="1">
      <c r="A25" s="39" t="s">
        <v>164</v>
      </c>
      <c r="B25" s="747">
        <v>29</v>
      </c>
      <c r="C25" s="748"/>
      <c r="D25" s="40" t="s">
        <v>518</v>
      </c>
      <c r="E25" s="41" t="s">
        <v>164</v>
      </c>
      <c r="F25" s="12">
        <v>1143684923</v>
      </c>
      <c r="G25" s="12">
        <v>1796010585</v>
      </c>
      <c r="H25" s="42">
        <v>0.74</v>
      </c>
    </row>
    <row r="26" spans="1:9" s="6" customFormat="1" ht="18.75" thickBot="1">
      <c r="A26" s="39" t="s">
        <v>511</v>
      </c>
      <c r="B26" s="749">
        <v>17</v>
      </c>
      <c r="C26" s="750"/>
      <c r="D26" s="40" t="s">
        <v>518</v>
      </c>
      <c r="E26" s="41" t="s">
        <v>511</v>
      </c>
      <c r="F26" s="12">
        <v>178840151</v>
      </c>
      <c r="G26" s="12">
        <v>369585316</v>
      </c>
      <c r="H26" s="42">
        <v>0.15</v>
      </c>
    </row>
    <row r="27" spans="1:9" s="6" customFormat="1" ht="18.75" thickBot="1">
      <c r="A27" s="39" t="s">
        <v>517</v>
      </c>
      <c r="B27" s="749">
        <v>44</v>
      </c>
      <c r="C27" s="750"/>
      <c r="D27" s="40" t="s">
        <v>518</v>
      </c>
      <c r="E27" s="41" t="s">
        <v>517</v>
      </c>
      <c r="F27" s="22">
        <v>92493354</v>
      </c>
      <c r="G27" s="22">
        <v>259902093</v>
      </c>
      <c r="H27" s="42">
        <v>0.11</v>
      </c>
    </row>
    <row r="28" spans="1:9" s="6" customFormat="1" ht="18.75" thickBot="1">
      <c r="A28" s="43" t="s">
        <v>300</v>
      </c>
      <c r="B28" s="44"/>
      <c r="C28" s="45">
        <v>100</v>
      </c>
      <c r="D28" s="40" t="s">
        <v>518</v>
      </c>
      <c r="E28" s="46" t="s">
        <v>300</v>
      </c>
      <c r="F28" s="26">
        <v>1415018428</v>
      </c>
      <c r="G28" s="26">
        <v>2425494994</v>
      </c>
      <c r="H28" s="42">
        <v>1</v>
      </c>
    </row>
    <row r="29" spans="1:9" ht="25.5">
      <c r="A29" s="740" t="s">
        <v>809</v>
      </c>
      <c r="B29" s="741"/>
      <c r="C29" s="741"/>
      <c r="D29" s="741"/>
      <c r="E29" s="742"/>
      <c r="F29" s="742"/>
      <c r="G29" s="742"/>
      <c r="H29" s="743"/>
    </row>
    <row r="30" spans="1:9" ht="23.25">
      <c r="A30" s="744" t="s">
        <v>492</v>
      </c>
      <c r="B30" s="745"/>
      <c r="C30" s="745"/>
      <c r="D30" s="745"/>
      <c r="E30" s="745"/>
      <c r="F30" s="745"/>
      <c r="G30" s="745"/>
      <c r="H30" s="746"/>
    </row>
    <row r="31" spans="1:9" ht="22.5">
      <c r="A31" s="689" t="s">
        <v>1004</v>
      </c>
      <c r="B31" s="690"/>
      <c r="C31" s="690"/>
      <c r="D31" s="690"/>
      <c r="E31" s="690"/>
      <c r="F31" s="690"/>
      <c r="G31" s="690"/>
      <c r="H31" s="690"/>
      <c r="I31" s="700"/>
    </row>
    <row r="32" spans="1:9" ht="24" thickBot="1">
      <c r="A32" s="671" t="s">
        <v>496</v>
      </c>
      <c r="B32" s="672"/>
      <c r="C32" s="672"/>
      <c r="D32" s="672"/>
      <c r="E32" s="672"/>
      <c r="F32" s="672"/>
      <c r="G32" s="672"/>
      <c r="H32" s="673"/>
    </row>
    <row r="33" spans="1:8" s="6" customFormat="1" ht="36.75" thickBot="1">
      <c r="A33" s="7" t="s">
        <v>462</v>
      </c>
      <c r="B33" s="47" t="s">
        <v>458</v>
      </c>
      <c r="C33" s="47" t="s">
        <v>463</v>
      </c>
      <c r="D33" s="48" t="s">
        <v>335</v>
      </c>
      <c r="E33" s="68" t="s">
        <v>1003</v>
      </c>
      <c r="F33" s="146" t="s">
        <v>1002</v>
      </c>
      <c r="G33" s="147" t="s">
        <v>1001</v>
      </c>
      <c r="H33" s="148" t="s">
        <v>1000</v>
      </c>
    </row>
    <row r="34" spans="1:8" s="6" customFormat="1" ht="18.75" thickBot="1">
      <c r="A34" s="49">
        <v>12010000</v>
      </c>
      <c r="B34" s="50"/>
      <c r="C34" s="10">
        <v>31921902</v>
      </c>
      <c r="D34" s="51" t="s">
        <v>276</v>
      </c>
      <c r="E34" s="12">
        <v>5870000</v>
      </c>
      <c r="F34" s="12">
        <v>10000000</v>
      </c>
      <c r="G34" s="12"/>
      <c r="H34" s="12"/>
    </row>
    <row r="35" spans="1:8" s="6" customFormat="1" ht="18.75" thickBot="1">
      <c r="A35" s="52">
        <v>12010200</v>
      </c>
      <c r="B35" s="53"/>
      <c r="C35" s="10">
        <v>31921902</v>
      </c>
      <c r="D35" s="77" t="s">
        <v>277</v>
      </c>
      <c r="E35" s="12"/>
      <c r="F35" s="12"/>
      <c r="G35" s="12"/>
      <c r="H35" s="12"/>
    </row>
    <row r="36" spans="1:8" s="6" customFormat="1" ht="18.75" thickBot="1">
      <c r="A36" s="52">
        <v>12020100</v>
      </c>
      <c r="B36" s="53"/>
      <c r="C36" s="10">
        <v>31921902</v>
      </c>
      <c r="D36" s="77" t="s">
        <v>346</v>
      </c>
      <c r="E36" s="12">
        <v>526000</v>
      </c>
      <c r="F36" s="12">
        <v>4415000</v>
      </c>
      <c r="G36" s="12"/>
      <c r="H36" s="12"/>
    </row>
    <row r="37" spans="1:8" s="6" customFormat="1" ht="18.75" thickBot="1">
      <c r="A37" s="52" t="s">
        <v>806</v>
      </c>
      <c r="B37" s="53"/>
      <c r="C37" s="10">
        <v>31921902</v>
      </c>
      <c r="D37" s="77" t="s">
        <v>347</v>
      </c>
      <c r="E37" s="12">
        <v>2607776</v>
      </c>
      <c r="F37" s="12">
        <v>137535431</v>
      </c>
      <c r="G37" s="12"/>
      <c r="H37" s="12"/>
    </row>
    <row r="38" spans="1:8" s="6" customFormat="1" ht="18.75" thickBot="1">
      <c r="A38" s="52">
        <v>12020500</v>
      </c>
      <c r="B38" s="53"/>
      <c r="C38" s="10">
        <v>31921902</v>
      </c>
      <c r="D38" s="77" t="s">
        <v>348</v>
      </c>
      <c r="E38" s="12"/>
      <c r="F38" s="12">
        <v>200000</v>
      </c>
      <c r="G38" s="12"/>
      <c r="H38" s="12"/>
    </row>
    <row r="39" spans="1:8" s="6" customFormat="1" ht="18.75" thickBot="1">
      <c r="A39" s="52">
        <v>12020600</v>
      </c>
      <c r="B39" s="53"/>
      <c r="C39" s="10">
        <v>31921902</v>
      </c>
      <c r="D39" s="77" t="s">
        <v>349</v>
      </c>
      <c r="E39" s="12"/>
      <c r="F39" s="12"/>
      <c r="G39" s="12"/>
      <c r="H39" s="12"/>
    </row>
    <row r="40" spans="1:8" s="6" customFormat="1" ht="18.75" thickBot="1">
      <c r="A40" s="52">
        <v>12020700</v>
      </c>
      <c r="B40" s="53"/>
      <c r="C40" s="10">
        <v>31921902</v>
      </c>
      <c r="D40" s="77" t="s">
        <v>350</v>
      </c>
      <c r="E40" s="12">
        <v>21054545</v>
      </c>
      <c r="F40" s="12">
        <v>44500000</v>
      </c>
      <c r="G40" s="12"/>
      <c r="H40" s="12"/>
    </row>
    <row r="41" spans="1:8" s="6" customFormat="1" ht="18.75" thickBot="1">
      <c r="A41" s="52" t="s">
        <v>659</v>
      </c>
      <c r="B41" s="53"/>
      <c r="C41" s="10">
        <v>31921902</v>
      </c>
      <c r="D41" s="77" t="s">
        <v>654</v>
      </c>
      <c r="E41" s="12"/>
      <c r="F41" s="12"/>
      <c r="G41" s="12"/>
      <c r="H41" s="12"/>
    </row>
    <row r="42" spans="1:8" s="6" customFormat="1" ht="18.75" thickBot="1">
      <c r="A42" s="52">
        <v>12621000</v>
      </c>
      <c r="B42" s="53"/>
      <c r="C42" s="10">
        <v>31921902</v>
      </c>
      <c r="D42" s="77" t="s">
        <v>351</v>
      </c>
      <c r="E42" s="12">
        <v>19000000</v>
      </c>
      <c r="F42" s="12">
        <v>30000000</v>
      </c>
      <c r="G42" s="12"/>
      <c r="H42" s="12"/>
    </row>
    <row r="43" spans="1:8" s="6" customFormat="1" ht="18.75" thickBot="1">
      <c r="A43" s="52">
        <v>12021100</v>
      </c>
      <c r="B43" s="53"/>
      <c r="C43" s="10">
        <v>31921902</v>
      </c>
      <c r="D43" s="77" t="s">
        <v>345</v>
      </c>
      <c r="E43" s="12">
        <v>1069000</v>
      </c>
      <c r="F43" s="12">
        <v>11800000</v>
      </c>
      <c r="G43" s="12"/>
      <c r="H43" s="12"/>
    </row>
    <row r="44" spans="1:8" s="6" customFormat="1" ht="18.75" thickBot="1">
      <c r="A44" s="52">
        <v>12021200</v>
      </c>
      <c r="B44" s="53"/>
      <c r="C44" s="10">
        <v>31921902</v>
      </c>
      <c r="D44" s="77" t="s">
        <v>352</v>
      </c>
      <c r="E44" s="12"/>
      <c r="F44" s="12"/>
      <c r="G44" s="12"/>
      <c r="H44" s="12"/>
    </row>
    <row r="45" spans="1:8" s="6" customFormat="1" ht="18.75" thickBot="1">
      <c r="A45" s="52">
        <v>13010100</v>
      </c>
      <c r="B45" s="53"/>
      <c r="C45" s="10">
        <v>31921902</v>
      </c>
      <c r="D45" s="77" t="s">
        <v>155</v>
      </c>
      <c r="E45" s="12"/>
      <c r="F45" s="12">
        <v>10000</v>
      </c>
      <c r="G45" s="12"/>
      <c r="H45" s="12"/>
    </row>
    <row r="46" spans="1:8" s="6" customFormat="1" ht="18.75" thickBot="1">
      <c r="A46" s="52" t="s">
        <v>657</v>
      </c>
      <c r="B46" s="53"/>
      <c r="C46" s="10">
        <v>31921902</v>
      </c>
      <c r="D46" s="77" t="s">
        <v>655</v>
      </c>
      <c r="E46" s="12"/>
      <c r="F46" s="12"/>
      <c r="G46" s="12"/>
      <c r="H46" s="12"/>
    </row>
    <row r="47" spans="1:8" s="6" customFormat="1" ht="18.75" thickBot="1">
      <c r="A47" s="54" t="s">
        <v>658</v>
      </c>
      <c r="B47" s="55"/>
      <c r="C47" s="10">
        <v>31921902</v>
      </c>
      <c r="D47" s="34" t="s">
        <v>656</v>
      </c>
      <c r="E47" s="22"/>
      <c r="F47" s="22"/>
      <c r="G47" s="22"/>
      <c r="H47" s="22"/>
    </row>
    <row r="48" spans="1:8" s="6" customFormat="1" ht="18.75" thickBot="1">
      <c r="A48" s="56"/>
      <c r="B48" s="36"/>
      <c r="C48" s="10">
        <v>31921902</v>
      </c>
      <c r="D48" s="57" t="s">
        <v>353</v>
      </c>
      <c r="E48" s="26">
        <v>50124321</v>
      </c>
      <c r="F48" s="27">
        <v>248450431</v>
      </c>
      <c r="G48" s="26"/>
      <c r="H48" s="27"/>
    </row>
    <row r="49" spans="1:8" s="6" customFormat="1" ht="18.75" thickBot="1">
      <c r="A49" s="58">
        <v>11010101</v>
      </c>
      <c r="B49" s="59"/>
      <c r="C49" s="10">
        <v>31921902</v>
      </c>
      <c r="D49" s="60" t="s">
        <v>275</v>
      </c>
      <c r="E49" s="61">
        <v>1790528103</v>
      </c>
      <c r="F49" s="61">
        <v>2687300211</v>
      </c>
      <c r="G49" s="61"/>
      <c r="H49" s="61"/>
    </row>
    <row r="50" spans="1:8" s="6" customFormat="1" ht="18.75" thickBot="1">
      <c r="A50" s="52"/>
      <c r="B50" s="53"/>
      <c r="C50" s="10">
        <v>31921902</v>
      </c>
      <c r="D50" s="62" t="s">
        <v>354</v>
      </c>
      <c r="E50" s="12">
        <v>120124321</v>
      </c>
      <c r="F50" s="12">
        <v>288650431</v>
      </c>
      <c r="G50" s="12"/>
      <c r="H50" s="12"/>
    </row>
    <row r="51" spans="1:8" s="6" customFormat="1" ht="18.75" thickBot="1">
      <c r="A51" s="54"/>
      <c r="B51" s="55"/>
      <c r="C51" s="10">
        <v>31921902</v>
      </c>
      <c r="D51" s="63" t="s">
        <v>455</v>
      </c>
      <c r="E51" s="22">
        <v>1502966955</v>
      </c>
      <c r="F51" s="22">
        <v>3095401241</v>
      </c>
      <c r="G51" s="22"/>
      <c r="H51" s="22"/>
    </row>
    <row r="52" spans="1:8" s="6" customFormat="1" ht="18.75" thickBot="1">
      <c r="A52" s="56"/>
      <c r="B52" s="36"/>
      <c r="C52" s="36"/>
      <c r="D52" s="57" t="s">
        <v>355</v>
      </c>
      <c r="E52" s="26">
        <v>3413618335</v>
      </c>
      <c r="F52" s="27">
        <v>6071351883</v>
      </c>
      <c r="G52" s="26"/>
      <c r="H52" s="27"/>
    </row>
  </sheetData>
  <sheetProtection selectLockedCells="1"/>
  <mergeCells count="16">
    <mergeCell ref="A22:H22"/>
    <mergeCell ref="A1:H1"/>
    <mergeCell ref="A2:H2"/>
    <mergeCell ref="A3:H3"/>
    <mergeCell ref="A21:F21"/>
    <mergeCell ref="G21:H21"/>
    <mergeCell ref="A29:H29"/>
    <mergeCell ref="A30:H30"/>
    <mergeCell ref="A31:I31"/>
    <mergeCell ref="A32:H32"/>
    <mergeCell ref="A23:D23"/>
    <mergeCell ref="E23:H23"/>
    <mergeCell ref="B24:D24"/>
    <mergeCell ref="B25:C25"/>
    <mergeCell ref="B26:C26"/>
    <mergeCell ref="B27:C27"/>
  </mergeCells>
  <pageMargins left="0.23622047244094491" right="0.23622047244094491" top="0.39370078740157483" bottom="0.35433070866141736" header="0.31496062992125984" footer="0.31496062992125984"/>
  <pageSetup paperSize="9" scale="64" orientation="landscape" r:id="rId1"/>
  <headerFooter>
    <oddFooter>&amp;C&amp;"Arial,Bold"&amp;12Page &amp;P of &amp;N&amp;R&amp;"Arial,Bold"&amp;12...........LOCAL GOVERNMENT KANO STATE</oddFooter>
  </headerFooter>
  <rowBreaks count="1" manualBreakCount="1">
    <brk id="28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V322"/>
  <sheetViews>
    <sheetView view="pageBreakPreview" zoomScale="90" zoomScaleNormal="70" zoomScaleSheetLayoutView="90" workbookViewId="0">
      <selection activeCell="H8" sqref="H8"/>
    </sheetView>
  </sheetViews>
  <sheetFormatPr defaultColWidth="9" defaultRowHeight="18.75"/>
  <cols>
    <col min="1" max="1" width="22.7109375" style="64" customWidth="1"/>
    <col min="2" max="2" width="10.140625" style="64" customWidth="1"/>
    <col min="3" max="3" width="13.5703125" style="64" customWidth="1"/>
    <col min="4" max="4" width="45" style="65" customWidth="1"/>
    <col min="5" max="5" width="29.42578125" style="64" customWidth="1"/>
    <col min="6" max="6" width="27.5703125" style="64" customWidth="1"/>
    <col min="7" max="8" width="25.42578125" style="66" customWidth="1"/>
    <col min="9" max="256" width="9.140625" style="64" customWidth="1"/>
  </cols>
  <sheetData>
    <row r="1" spans="1:9" ht="25.5">
      <c r="A1" s="751" t="s">
        <v>816</v>
      </c>
      <c r="B1" s="752"/>
      <c r="C1" s="752"/>
      <c r="D1" s="752"/>
      <c r="E1" s="752"/>
      <c r="F1" s="752"/>
      <c r="G1" s="752"/>
      <c r="H1" s="753"/>
    </row>
    <row r="2" spans="1:9" ht="23.25">
      <c r="A2" s="697" t="s">
        <v>492</v>
      </c>
      <c r="B2" s="698"/>
      <c r="C2" s="698"/>
      <c r="D2" s="698"/>
      <c r="E2" s="698"/>
      <c r="F2" s="698"/>
      <c r="G2" s="698"/>
      <c r="H2" s="699"/>
    </row>
    <row r="3" spans="1:9" ht="22.5">
      <c r="A3" s="689" t="s">
        <v>1004</v>
      </c>
      <c r="B3" s="690"/>
      <c r="C3" s="690"/>
      <c r="D3" s="690"/>
      <c r="E3" s="690"/>
      <c r="F3" s="690"/>
      <c r="G3" s="690"/>
      <c r="H3" s="690"/>
      <c r="I3" s="700"/>
    </row>
    <row r="4" spans="1:9" ht="24" thickBot="1">
      <c r="A4" s="691" t="s">
        <v>494</v>
      </c>
      <c r="B4" s="692"/>
      <c r="C4" s="692"/>
      <c r="D4" s="692"/>
      <c r="E4" s="692"/>
      <c r="F4" s="692"/>
      <c r="G4" s="692"/>
      <c r="H4" s="693"/>
    </row>
    <row r="5" spans="1:9" s="67" customFormat="1" ht="36.75" thickBot="1">
      <c r="A5" s="68" t="s">
        <v>457</v>
      </c>
      <c r="B5" s="68" t="s">
        <v>464</v>
      </c>
      <c r="C5" s="68" t="s">
        <v>463</v>
      </c>
      <c r="D5" s="69" t="s">
        <v>1</v>
      </c>
      <c r="E5" s="68" t="s">
        <v>1003</v>
      </c>
      <c r="F5" s="146" t="s">
        <v>1002</v>
      </c>
      <c r="G5" s="147" t="s">
        <v>1001</v>
      </c>
      <c r="H5" s="148" t="s">
        <v>1000</v>
      </c>
    </row>
    <row r="6" spans="1:9" s="67" customFormat="1" thickBot="1">
      <c r="A6" s="70" t="s">
        <v>807</v>
      </c>
      <c r="B6" s="71"/>
      <c r="C6" s="10">
        <v>31921902</v>
      </c>
      <c r="D6" s="72" t="s">
        <v>2</v>
      </c>
      <c r="E6" s="73"/>
      <c r="F6" s="74"/>
      <c r="G6" s="75"/>
      <c r="H6" s="75"/>
    </row>
    <row r="7" spans="1:9" s="67" customFormat="1" ht="36.75" thickBot="1">
      <c r="A7" s="70">
        <v>11000000</v>
      </c>
      <c r="B7" s="71"/>
      <c r="C7" s="10">
        <v>31921902</v>
      </c>
      <c r="D7" s="72" t="s">
        <v>3</v>
      </c>
      <c r="E7" s="75"/>
      <c r="F7" s="76"/>
      <c r="G7" s="77"/>
      <c r="H7" s="77"/>
    </row>
    <row r="8" spans="1:9" s="67" customFormat="1" thickBot="1">
      <c r="A8" s="78">
        <v>11010101</v>
      </c>
      <c r="B8" s="79" t="s">
        <v>662</v>
      </c>
      <c r="C8" s="10">
        <v>31921902</v>
      </c>
      <c r="D8" s="80" t="s">
        <v>4</v>
      </c>
      <c r="E8" s="75">
        <v>1790527103</v>
      </c>
      <c r="F8" s="75">
        <v>2687300211</v>
      </c>
      <c r="G8" s="75"/>
      <c r="H8" s="75"/>
    </row>
    <row r="9" spans="1:9" s="67" customFormat="1" thickBot="1">
      <c r="A9" s="78">
        <v>11010401</v>
      </c>
      <c r="B9" s="79" t="s">
        <v>662</v>
      </c>
      <c r="C9" s="10">
        <v>31921902</v>
      </c>
      <c r="D9" s="80" t="s">
        <v>5</v>
      </c>
      <c r="E9" s="75">
        <v>681309693</v>
      </c>
      <c r="F9" s="75">
        <v>1197698161</v>
      </c>
      <c r="G9" s="75"/>
      <c r="H9" s="75"/>
    </row>
    <row r="10" spans="1:9" s="67" customFormat="1" thickBot="1">
      <c r="A10" s="70">
        <v>110102</v>
      </c>
      <c r="B10" s="79" t="s">
        <v>663</v>
      </c>
      <c r="C10" s="10">
        <v>31921902</v>
      </c>
      <c r="D10" s="72" t="s">
        <v>555</v>
      </c>
      <c r="E10" s="75"/>
      <c r="F10" s="75"/>
      <c r="G10" s="75"/>
      <c r="H10" s="75"/>
    </row>
    <row r="11" spans="1:9" s="67" customFormat="1" thickBot="1">
      <c r="A11" s="78">
        <v>11010201</v>
      </c>
      <c r="B11" s="79" t="s">
        <v>663</v>
      </c>
      <c r="C11" s="10">
        <v>31921902</v>
      </c>
      <c r="D11" s="80" t="s">
        <v>302</v>
      </c>
      <c r="E11" s="75">
        <v>821657218</v>
      </c>
      <c r="F11" s="75">
        <v>1897703080</v>
      </c>
      <c r="G11" s="75"/>
      <c r="H11" s="75"/>
    </row>
    <row r="12" spans="1:9" s="67" customFormat="1" ht="36.75" thickBot="1">
      <c r="A12" s="70">
        <v>310301</v>
      </c>
      <c r="B12" s="79" t="s">
        <v>663</v>
      </c>
      <c r="C12" s="10">
        <v>31921902</v>
      </c>
      <c r="D12" s="72" t="s">
        <v>556</v>
      </c>
      <c r="E12" s="75"/>
      <c r="F12" s="75"/>
      <c r="G12" s="75"/>
      <c r="H12" s="75"/>
    </row>
    <row r="13" spans="1:9" s="67" customFormat="1" thickBot="1">
      <c r="A13" s="81">
        <v>31030101</v>
      </c>
      <c r="B13" s="79" t="s">
        <v>663</v>
      </c>
      <c r="C13" s="10">
        <v>31921902</v>
      </c>
      <c r="D13" s="80" t="s">
        <v>282</v>
      </c>
      <c r="E13" s="75"/>
      <c r="F13" s="75">
        <v>288650431</v>
      </c>
      <c r="G13" s="75"/>
      <c r="H13" s="75"/>
    </row>
    <row r="14" spans="1:9" s="67" customFormat="1" thickBot="1">
      <c r="A14" s="82">
        <v>1402</v>
      </c>
      <c r="B14" s="83"/>
      <c r="C14" s="10">
        <v>31921902</v>
      </c>
      <c r="D14" s="72" t="s">
        <v>557</v>
      </c>
      <c r="E14" s="75"/>
      <c r="F14" s="75"/>
      <c r="G14" s="75"/>
      <c r="H14" s="75"/>
    </row>
    <row r="15" spans="1:9" s="67" customFormat="1" thickBot="1">
      <c r="A15" s="82">
        <v>140202</v>
      </c>
      <c r="B15" s="84"/>
      <c r="C15" s="10">
        <v>31921902</v>
      </c>
      <c r="D15" s="72" t="s">
        <v>557</v>
      </c>
      <c r="E15" s="75"/>
      <c r="F15" s="75"/>
      <c r="G15" s="75"/>
      <c r="H15" s="75"/>
    </row>
    <row r="16" spans="1:9" s="67" customFormat="1" thickBot="1">
      <c r="A16" s="81">
        <v>14020201</v>
      </c>
      <c r="B16" s="85"/>
      <c r="C16" s="10">
        <v>31921902</v>
      </c>
      <c r="D16" s="80" t="s">
        <v>558</v>
      </c>
      <c r="E16" s="75"/>
      <c r="F16" s="75"/>
      <c r="G16" s="75"/>
      <c r="H16" s="75"/>
    </row>
    <row r="17" spans="1:9" s="67" customFormat="1" thickBot="1">
      <c r="A17" s="86">
        <v>14020202</v>
      </c>
      <c r="B17" s="87"/>
      <c r="C17" s="10">
        <v>31921902</v>
      </c>
      <c r="D17" s="88" t="s">
        <v>559</v>
      </c>
      <c r="E17" s="89"/>
      <c r="F17" s="89"/>
      <c r="G17" s="89"/>
      <c r="H17" s="89"/>
    </row>
    <row r="18" spans="1:9" s="67" customFormat="1" thickBot="1">
      <c r="A18" s="91"/>
      <c r="B18" s="91"/>
      <c r="C18" s="10">
        <v>31921902</v>
      </c>
      <c r="D18" s="92" t="s">
        <v>560</v>
      </c>
      <c r="E18" s="93">
        <v>3293494014</v>
      </c>
      <c r="F18" s="549">
        <v>6071351883</v>
      </c>
      <c r="G18" s="93"/>
      <c r="H18" s="549"/>
    </row>
    <row r="19" spans="1:9" s="67" customFormat="1" ht="36.75" thickBot="1">
      <c r="A19" s="94">
        <v>12000000</v>
      </c>
      <c r="B19" s="79" t="s">
        <v>664</v>
      </c>
      <c r="C19" s="10">
        <v>31921902</v>
      </c>
      <c r="D19" s="95" t="s">
        <v>6</v>
      </c>
      <c r="E19" s="96"/>
      <c r="F19" s="96"/>
      <c r="G19" s="96"/>
      <c r="H19" s="96"/>
    </row>
    <row r="20" spans="1:9" s="67" customFormat="1" thickBot="1">
      <c r="A20" s="70">
        <v>12010000</v>
      </c>
      <c r="B20" s="71"/>
      <c r="C20" s="10">
        <v>31921902</v>
      </c>
      <c r="D20" s="72" t="s">
        <v>7</v>
      </c>
      <c r="E20" s="75"/>
      <c r="F20" s="75"/>
      <c r="G20" s="75"/>
      <c r="H20" s="75"/>
    </row>
    <row r="21" spans="1:9" s="67" customFormat="1" thickBot="1">
      <c r="A21" s="78">
        <v>12010103</v>
      </c>
      <c r="B21" s="79" t="s">
        <v>664</v>
      </c>
      <c r="C21" s="10">
        <v>31921902</v>
      </c>
      <c r="D21" s="80" t="s">
        <v>278</v>
      </c>
      <c r="E21" s="75">
        <v>5470000</v>
      </c>
      <c r="F21" s="75">
        <v>7500000</v>
      </c>
      <c r="G21" s="75"/>
      <c r="H21" s="75"/>
    </row>
    <row r="22" spans="1:9" s="67" customFormat="1" thickBot="1">
      <c r="A22" s="78">
        <v>12010104</v>
      </c>
      <c r="B22" s="79" t="s">
        <v>664</v>
      </c>
      <c r="C22" s="10">
        <v>31921902</v>
      </c>
      <c r="D22" s="80" t="s">
        <v>279</v>
      </c>
      <c r="E22" s="75"/>
      <c r="F22" s="75">
        <v>2500000</v>
      </c>
      <c r="G22" s="75"/>
      <c r="H22" s="75"/>
    </row>
    <row r="23" spans="1:9" s="67" customFormat="1" thickBot="1">
      <c r="A23" s="97">
        <v>12010105</v>
      </c>
      <c r="B23" s="79" t="s">
        <v>664</v>
      </c>
      <c r="C23" s="10">
        <v>31921902</v>
      </c>
      <c r="D23" s="88" t="s">
        <v>280</v>
      </c>
      <c r="E23" s="89"/>
      <c r="F23" s="89"/>
      <c r="G23" s="89"/>
      <c r="H23" s="89"/>
    </row>
    <row r="24" spans="1:9" s="67" customFormat="1" thickBot="1">
      <c r="A24" s="98"/>
      <c r="B24" s="98"/>
      <c r="C24" s="10">
        <v>31921902</v>
      </c>
      <c r="D24" s="69" t="s">
        <v>560</v>
      </c>
      <c r="E24" s="99">
        <v>5870000</v>
      </c>
      <c r="F24" s="512">
        <v>10000000</v>
      </c>
      <c r="G24" s="99"/>
      <c r="H24" s="512"/>
      <c r="I24" s="100"/>
    </row>
    <row r="25" spans="1:9" s="67" customFormat="1" ht="36.75" thickBot="1">
      <c r="A25" s="101">
        <v>12010200</v>
      </c>
      <c r="B25" s="102"/>
      <c r="C25" s="10">
        <v>31921902</v>
      </c>
      <c r="D25" s="103" t="s">
        <v>8</v>
      </c>
      <c r="E25" s="96"/>
      <c r="F25" s="96"/>
      <c r="G25" s="96"/>
      <c r="H25" s="96"/>
    </row>
    <row r="26" spans="1:9" s="67" customFormat="1" ht="36.75" thickBot="1">
      <c r="A26" s="78">
        <v>12000201</v>
      </c>
      <c r="B26" s="79" t="s">
        <v>664</v>
      </c>
      <c r="C26" s="10">
        <v>31921902</v>
      </c>
      <c r="D26" s="104" t="s">
        <v>9</v>
      </c>
      <c r="E26" s="75"/>
      <c r="F26" s="75"/>
      <c r="G26" s="75"/>
      <c r="H26" s="75"/>
    </row>
    <row r="27" spans="1:9" s="67" customFormat="1" thickBot="1">
      <c r="A27" s="70">
        <v>12010500</v>
      </c>
      <c r="B27" s="71"/>
      <c r="C27" s="10">
        <v>31921902</v>
      </c>
      <c r="D27" s="72" t="s">
        <v>10</v>
      </c>
      <c r="E27" s="75"/>
      <c r="F27" s="75"/>
      <c r="G27" s="75"/>
      <c r="H27" s="75"/>
    </row>
    <row r="28" spans="1:9" s="67" customFormat="1" thickBot="1">
      <c r="A28" s="78">
        <v>12010501</v>
      </c>
      <c r="B28" s="105"/>
      <c r="C28" s="10">
        <v>31921902</v>
      </c>
      <c r="D28" s="80" t="s">
        <v>11</v>
      </c>
      <c r="E28" s="75"/>
      <c r="F28" s="75"/>
      <c r="G28" s="75"/>
      <c r="H28" s="75"/>
    </row>
    <row r="29" spans="1:9" s="67" customFormat="1" thickBot="1">
      <c r="A29" s="97">
        <v>12010502</v>
      </c>
      <c r="B29" s="106"/>
      <c r="C29" s="10">
        <v>31921902</v>
      </c>
      <c r="D29" s="88" t="s">
        <v>12</v>
      </c>
      <c r="E29" s="89"/>
      <c r="F29" s="89"/>
      <c r="G29" s="89"/>
      <c r="H29" s="89"/>
    </row>
    <row r="30" spans="1:9" s="67" customFormat="1" thickBot="1">
      <c r="A30" s="98"/>
      <c r="B30" s="98"/>
      <c r="C30" s="10">
        <v>31921902</v>
      </c>
      <c r="D30" s="69" t="s">
        <v>560</v>
      </c>
      <c r="E30" s="93"/>
      <c r="F30" s="549"/>
      <c r="G30" s="93"/>
      <c r="H30" s="549"/>
    </row>
    <row r="31" spans="1:9" s="67" customFormat="1" thickBot="1">
      <c r="A31" s="101">
        <v>12020000</v>
      </c>
      <c r="B31" s="102"/>
      <c r="C31" s="10">
        <v>31921902</v>
      </c>
      <c r="D31" s="103" t="s">
        <v>13</v>
      </c>
      <c r="E31" s="96"/>
      <c r="F31" s="96"/>
      <c r="G31" s="96"/>
      <c r="H31" s="96"/>
    </row>
    <row r="32" spans="1:9" s="67" customFormat="1" thickBot="1">
      <c r="A32" s="70">
        <v>12020100</v>
      </c>
      <c r="B32" s="71"/>
      <c r="C32" s="10">
        <v>31921902</v>
      </c>
      <c r="D32" s="72" t="s">
        <v>14</v>
      </c>
      <c r="E32" s="75"/>
      <c r="F32" s="75"/>
      <c r="G32" s="75"/>
      <c r="H32" s="75"/>
    </row>
    <row r="33" spans="1:8" s="67" customFormat="1" thickBot="1">
      <c r="A33" s="78">
        <v>12020102</v>
      </c>
      <c r="B33" s="105"/>
      <c r="C33" s="10">
        <v>31921902</v>
      </c>
      <c r="D33" s="107" t="s">
        <v>561</v>
      </c>
      <c r="E33" s="75"/>
      <c r="F33" s="75">
        <v>120000</v>
      </c>
      <c r="G33" s="75"/>
      <c r="H33" s="75"/>
    </row>
    <row r="34" spans="1:8" s="67" customFormat="1" thickBot="1">
      <c r="A34" s="78">
        <v>12020105</v>
      </c>
      <c r="B34" s="79" t="s">
        <v>664</v>
      </c>
      <c r="C34" s="10">
        <v>31921902</v>
      </c>
      <c r="D34" s="107" t="s">
        <v>562</v>
      </c>
      <c r="E34" s="75"/>
      <c r="F34" s="75"/>
      <c r="G34" s="75"/>
      <c r="H34" s="75"/>
    </row>
    <row r="35" spans="1:8" s="67" customFormat="1" thickBot="1">
      <c r="A35" s="78">
        <v>12020107</v>
      </c>
      <c r="B35" s="105"/>
      <c r="C35" s="10">
        <v>31921902</v>
      </c>
      <c r="D35" s="107" t="s">
        <v>563</v>
      </c>
      <c r="E35" s="75"/>
      <c r="F35" s="75"/>
      <c r="G35" s="75"/>
      <c r="H35" s="75"/>
    </row>
    <row r="36" spans="1:8" s="67" customFormat="1" ht="21" customHeight="1" thickBot="1">
      <c r="A36" s="108">
        <v>12020109</v>
      </c>
      <c r="B36" s="109"/>
      <c r="C36" s="10">
        <v>31921902</v>
      </c>
      <c r="D36" s="80" t="s">
        <v>564</v>
      </c>
      <c r="E36" s="75"/>
      <c r="F36" s="75">
        <v>500000</v>
      </c>
      <c r="G36" s="75"/>
      <c r="H36" s="75"/>
    </row>
    <row r="37" spans="1:8" s="67" customFormat="1" thickBot="1">
      <c r="A37" s="108">
        <v>12020111</v>
      </c>
      <c r="B37" s="79" t="s">
        <v>664</v>
      </c>
      <c r="C37" s="10">
        <v>31921902</v>
      </c>
      <c r="D37" s="107" t="s">
        <v>565</v>
      </c>
      <c r="E37" s="75">
        <v>15000</v>
      </c>
      <c r="F37" s="75">
        <v>500000</v>
      </c>
      <c r="G37" s="75"/>
      <c r="H37" s="75"/>
    </row>
    <row r="38" spans="1:8" s="67" customFormat="1" thickBot="1">
      <c r="A38" s="108">
        <v>12020112</v>
      </c>
      <c r="B38" s="109"/>
      <c r="C38" s="10">
        <v>31921902</v>
      </c>
      <c r="D38" s="107" t="s">
        <v>566</v>
      </c>
      <c r="E38" s="75"/>
      <c r="F38" s="75"/>
      <c r="G38" s="75"/>
      <c r="H38" s="75"/>
    </row>
    <row r="39" spans="1:8" s="67" customFormat="1" thickBot="1">
      <c r="A39" s="78">
        <v>12020113</v>
      </c>
      <c r="B39" s="105"/>
      <c r="C39" s="10">
        <v>31921902</v>
      </c>
      <c r="D39" s="107" t="s">
        <v>567</v>
      </c>
      <c r="E39" s="75"/>
      <c r="F39" s="75"/>
      <c r="G39" s="75"/>
      <c r="H39" s="75"/>
    </row>
    <row r="40" spans="1:8" s="67" customFormat="1" thickBot="1">
      <c r="A40" s="108">
        <v>12020114</v>
      </c>
      <c r="B40" s="79" t="s">
        <v>664</v>
      </c>
      <c r="C40" s="10">
        <v>31921902</v>
      </c>
      <c r="D40" s="107" t="s">
        <v>568</v>
      </c>
      <c r="E40" s="75">
        <v>30000</v>
      </c>
      <c r="F40" s="75">
        <v>150000</v>
      </c>
      <c r="G40" s="75"/>
      <c r="H40" s="75"/>
    </row>
    <row r="41" spans="1:8" s="67" customFormat="1" thickBot="1">
      <c r="A41" s="108">
        <v>12020115</v>
      </c>
      <c r="B41" s="109"/>
      <c r="C41" s="10">
        <v>31921902</v>
      </c>
      <c r="D41" s="107" t="s">
        <v>569</v>
      </c>
      <c r="E41" s="75"/>
      <c r="F41" s="75"/>
      <c r="G41" s="75"/>
      <c r="H41" s="75"/>
    </row>
    <row r="42" spans="1:8" s="67" customFormat="1" thickBot="1">
      <c r="A42" s="78">
        <v>12020116</v>
      </c>
      <c r="B42" s="79" t="s">
        <v>664</v>
      </c>
      <c r="C42" s="10">
        <v>31921902</v>
      </c>
      <c r="D42" s="107" t="s">
        <v>570</v>
      </c>
      <c r="E42" s="75">
        <v>231000</v>
      </c>
      <c r="F42" s="75">
        <v>500000</v>
      </c>
      <c r="G42" s="75"/>
      <c r="H42" s="75"/>
    </row>
    <row r="43" spans="1:8" s="67" customFormat="1" thickBot="1">
      <c r="A43" s="78">
        <v>12020117</v>
      </c>
      <c r="B43" s="79" t="s">
        <v>664</v>
      </c>
      <c r="C43" s="10">
        <v>31921902</v>
      </c>
      <c r="D43" s="107" t="s">
        <v>571</v>
      </c>
      <c r="E43" s="75"/>
      <c r="F43" s="75"/>
      <c r="G43" s="75"/>
      <c r="H43" s="75"/>
    </row>
    <row r="44" spans="1:8" s="67" customFormat="1" thickBot="1">
      <c r="A44" s="78">
        <v>12020118</v>
      </c>
      <c r="B44" s="79" t="s">
        <v>664</v>
      </c>
      <c r="C44" s="10">
        <v>31921902</v>
      </c>
      <c r="D44" s="107" t="s">
        <v>572</v>
      </c>
      <c r="E44" s="75"/>
      <c r="F44" s="75"/>
      <c r="G44" s="75"/>
      <c r="H44" s="75"/>
    </row>
    <row r="45" spans="1:8" s="67" customFormat="1" thickBot="1">
      <c r="A45" s="78">
        <v>12020119</v>
      </c>
      <c r="B45" s="105"/>
      <c r="C45" s="10">
        <v>31921902</v>
      </c>
      <c r="D45" s="107" t="s">
        <v>573</v>
      </c>
      <c r="E45" s="75"/>
      <c r="F45" s="75"/>
      <c r="G45" s="75"/>
      <c r="H45" s="75"/>
    </row>
    <row r="46" spans="1:8" s="67" customFormat="1" thickBot="1">
      <c r="A46" s="78">
        <v>12020120</v>
      </c>
      <c r="B46" s="79" t="s">
        <v>664</v>
      </c>
      <c r="C46" s="10">
        <v>31921902</v>
      </c>
      <c r="D46" s="107" t="s">
        <v>285</v>
      </c>
      <c r="E46" s="75"/>
      <c r="F46" s="75">
        <v>100000</v>
      </c>
      <c r="G46" s="75"/>
      <c r="H46" s="75"/>
    </row>
    <row r="47" spans="1:8" s="67" customFormat="1" thickBot="1">
      <c r="A47" s="78">
        <v>12020121</v>
      </c>
      <c r="B47" s="105"/>
      <c r="C47" s="10">
        <v>31921902</v>
      </c>
      <c r="D47" s="107" t="s">
        <v>574</v>
      </c>
      <c r="E47" s="75"/>
      <c r="F47" s="75"/>
      <c r="G47" s="75"/>
      <c r="H47" s="75"/>
    </row>
    <row r="48" spans="1:8" s="67" customFormat="1" thickBot="1">
      <c r="A48" s="110">
        <v>12020122</v>
      </c>
      <c r="B48" s="111"/>
      <c r="C48" s="10">
        <v>31921902</v>
      </c>
      <c r="D48" s="112" t="s">
        <v>575</v>
      </c>
      <c r="E48" s="75"/>
      <c r="F48" s="75"/>
      <c r="G48" s="75"/>
      <c r="H48" s="75"/>
    </row>
    <row r="49" spans="1:8" s="67" customFormat="1" thickBot="1">
      <c r="A49" s="110">
        <v>12020123</v>
      </c>
      <c r="B49" s="111"/>
      <c r="C49" s="10">
        <v>31921902</v>
      </c>
      <c r="D49" s="112" t="s">
        <v>576</v>
      </c>
      <c r="E49" s="75"/>
      <c r="F49" s="75"/>
      <c r="G49" s="75"/>
      <c r="H49" s="75"/>
    </row>
    <row r="50" spans="1:8" s="67" customFormat="1" thickBot="1">
      <c r="A50" s="110">
        <v>12020124</v>
      </c>
      <c r="B50" s="111"/>
      <c r="C50" s="10">
        <v>31921902</v>
      </c>
      <c r="D50" s="112" t="s">
        <v>577</v>
      </c>
      <c r="E50" s="75"/>
      <c r="F50" s="75"/>
      <c r="G50" s="75"/>
      <c r="H50" s="75"/>
    </row>
    <row r="51" spans="1:8" s="67" customFormat="1" thickBot="1">
      <c r="A51" s="110">
        <v>12020125</v>
      </c>
      <c r="B51" s="111"/>
      <c r="C51" s="10">
        <v>31921902</v>
      </c>
      <c r="D51" s="112" t="s">
        <v>578</v>
      </c>
      <c r="E51" s="75">
        <v>20000</v>
      </c>
      <c r="F51" s="75">
        <v>1000000</v>
      </c>
      <c r="G51" s="75"/>
      <c r="H51" s="75"/>
    </row>
    <row r="52" spans="1:8" s="67" customFormat="1" thickBot="1">
      <c r="A52" s="110">
        <v>12020126</v>
      </c>
      <c r="B52" s="111"/>
      <c r="C52" s="10">
        <v>31921902</v>
      </c>
      <c r="D52" s="112" t="s">
        <v>579</v>
      </c>
      <c r="E52" s="75"/>
      <c r="F52" s="75"/>
      <c r="G52" s="75"/>
      <c r="H52" s="75"/>
    </row>
    <row r="53" spans="1:8" s="67" customFormat="1" thickBot="1">
      <c r="A53" s="110">
        <v>12020128</v>
      </c>
      <c r="B53" s="111"/>
      <c r="C53" s="10">
        <v>31921902</v>
      </c>
      <c r="D53" s="112" t="s">
        <v>580</v>
      </c>
      <c r="E53" s="75"/>
      <c r="F53" s="75"/>
      <c r="G53" s="75"/>
      <c r="H53" s="75"/>
    </row>
    <row r="54" spans="1:8" s="67" customFormat="1" thickBot="1">
      <c r="A54" s="110">
        <v>12020130</v>
      </c>
      <c r="B54" s="79" t="s">
        <v>664</v>
      </c>
      <c r="C54" s="10">
        <v>31921902</v>
      </c>
      <c r="D54" s="112" t="s">
        <v>581</v>
      </c>
      <c r="E54" s="75"/>
      <c r="F54" s="75"/>
      <c r="G54" s="75"/>
      <c r="H54" s="75"/>
    </row>
    <row r="55" spans="1:8" s="67" customFormat="1" thickBot="1">
      <c r="A55" s="110">
        <v>12020131</v>
      </c>
      <c r="B55" s="111"/>
      <c r="C55" s="10">
        <v>31921902</v>
      </c>
      <c r="D55" s="112" t="s">
        <v>284</v>
      </c>
      <c r="E55" s="75"/>
      <c r="F55" s="75"/>
      <c r="G55" s="75"/>
      <c r="H55" s="75"/>
    </row>
    <row r="56" spans="1:8" s="67" customFormat="1" thickBot="1">
      <c r="A56" s="110">
        <v>12020137</v>
      </c>
      <c r="B56" s="79" t="s">
        <v>664</v>
      </c>
      <c r="C56" s="10">
        <v>31921902</v>
      </c>
      <c r="D56" s="112" t="s">
        <v>582</v>
      </c>
      <c r="E56" s="75"/>
      <c r="F56" s="75"/>
      <c r="G56" s="75"/>
      <c r="H56" s="75"/>
    </row>
    <row r="57" spans="1:8" s="67" customFormat="1" thickBot="1">
      <c r="A57" s="78">
        <v>12020138</v>
      </c>
      <c r="B57" s="79" t="s">
        <v>664</v>
      </c>
      <c r="C57" s="10">
        <v>31921902</v>
      </c>
      <c r="D57" s="107" t="s">
        <v>583</v>
      </c>
      <c r="E57" s="75">
        <v>100000</v>
      </c>
      <c r="F57" s="75">
        <v>200000</v>
      </c>
      <c r="G57" s="75"/>
      <c r="H57" s="75"/>
    </row>
    <row r="58" spans="1:8" s="67" customFormat="1" thickBot="1">
      <c r="A58" s="78">
        <v>12020139</v>
      </c>
      <c r="B58" s="105"/>
      <c r="C58" s="10">
        <v>31921902</v>
      </c>
      <c r="D58" s="107" t="s">
        <v>584</v>
      </c>
      <c r="E58" s="75"/>
      <c r="F58" s="75"/>
      <c r="G58" s="75"/>
      <c r="H58" s="75"/>
    </row>
    <row r="59" spans="1:8" s="67" customFormat="1" thickBot="1">
      <c r="A59" s="78">
        <v>12020140</v>
      </c>
      <c r="B59" s="105"/>
      <c r="C59" s="10">
        <v>31921902</v>
      </c>
      <c r="D59" s="107" t="s">
        <v>585</v>
      </c>
      <c r="E59" s="75"/>
      <c r="F59" s="75"/>
      <c r="G59" s="75"/>
      <c r="H59" s="75"/>
    </row>
    <row r="60" spans="1:8" s="67" customFormat="1" thickBot="1">
      <c r="A60" s="78">
        <v>12020141</v>
      </c>
      <c r="B60" s="105"/>
      <c r="C60" s="10">
        <v>31921902</v>
      </c>
      <c r="D60" s="107" t="s">
        <v>586</v>
      </c>
      <c r="E60" s="75"/>
      <c r="F60" s="75"/>
      <c r="G60" s="75"/>
      <c r="H60" s="75"/>
    </row>
    <row r="61" spans="1:8" s="67" customFormat="1" thickBot="1">
      <c r="A61" s="78">
        <v>12020142</v>
      </c>
      <c r="B61" s="79" t="s">
        <v>664</v>
      </c>
      <c r="C61" s="10">
        <v>31921902</v>
      </c>
      <c r="D61" s="107" t="s">
        <v>587</v>
      </c>
      <c r="E61" s="75"/>
      <c r="F61" s="75"/>
      <c r="G61" s="75"/>
      <c r="H61" s="75"/>
    </row>
    <row r="62" spans="1:8" s="67" customFormat="1" thickBot="1">
      <c r="A62" s="78">
        <v>12020143</v>
      </c>
      <c r="B62" s="79" t="s">
        <v>664</v>
      </c>
      <c r="C62" s="10">
        <v>31921902</v>
      </c>
      <c r="D62" s="107" t="s">
        <v>588</v>
      </c>
      <c r="E62" s="75"/>
      <c r="F62" s="75"/>
      <c r="G62" s="75"/>
      <c r="H62" s="75"/>
    </row>
    <row r="63" spans="1:8" s="67" customFormat="1" thickBot="1">
      <c r="A63" s="78">
        <v>12020144</v>
      </c>
      <c r="B63" s="79" t="s">
        <v>664</v>
      </c>
      <c r="C63" s="10">
        <v>31921902</v>
      </c>
      <c r="D63" s="107" t="s">
        <v>589</v>
      </c>
      <c r="E63" s="75"/>
      <c r="F63" s="75"/>
      <c r="G63" s="75"/>
      <c r="H63" s="75"/>
    </row>
    <row r="64" spans="1:8" s="67" customFormat="1" thickBot="1">
      <c r="A64" s="78">
        <v>12020145</v>
      </c>
      <c r="B64" s="79" t="s">
        <v>664</v>
      </c>
      <c r="C64" s="10">
        <v>31921902</v>
      </c>
      <c r="D64" s="107" t="s">
        <v>295</v>
      </c>
      <c r="E64" s="75"/>
      <c r="F64" s="75"/>
      <c r="G64" s="75"/>
      <c r="H64" s="75"/>
    </row>
    <row r="65" spans="1:8" s="67" customFormat="1" thickBot="1">
      <c r="A65" s="78">
        <v>12020146</v>
      </c>
      <c r="B65" s="105"/>
      <c r="C65" s="10">
        <v>31921902</v>
      </c>
      <c r="D65" s="107" t="s">
        <v>590</v>
      </c>
      <c r="E65" s="75"/>
      <c r="F65" s="75"/>
      <c r="G65" s="75"/>
      <c r="H65" s="75"/>
    </row>
    <row r="66" spans="1:8" s="67" customFormat="1" thickBot="1">
      <c r="A66" s="78">
        <v>12020147</v>
      </c>
      <c r="B66" s="105"/>
      <c r="C66" s="10">
        <v>31921902</v>
      </c>
      <c r="D66" s="107" t="s">
        <v>591</v>
      </c>
      <c r="E66" s="75"/>
      <c r="F66" s="75"/>
      <c r="G66" s="75"/>
      <c r="H66" s="75"/>
    </row>
    <row r="67" spans="1:8" s="67" customFormat="1" thickBot="1">
      <c r="A67" s="78">
        <v>12020148</v>
      </c>
      <c r="B67" s="105"/>
      <c r="C67" s="10">
        <v>31921902</v>
      </c>
      <c r="D67" s="107" t="s">
        <v>592</v>
      </c>
      <c r="E67" s="75"/>
      <c r="F67" s="75"/>
      <c r="G67" s="75"/>
      <c r="H67" s="75"/>
    </row>
    <row r="68" spans="1:8" s="67" customFormat="1" thickBot="1">
      <c r="A68" s="78">
        <v>12020149</v>
      </c>
      <c r="B68" s="79" t="s">
        <v>664</v>
      </c>
      <c r="C68" s="10">
        <v>31921902</v>
      </c>
      <c r="D68" s="107" t="s">
        <v>593</v>
      </c>
      <c r="E68" s="75"/>
      <c r="F68" s="75"/>
      <c r="G68" s="75"/>
      <c r="H68" s="75"/>
    </row>
    <row r="69" spans="1:8" s="67" customFormat="1" thickBot="1">
      <c r="A69" s="78">
        <v>12020150</v>
      </c>
      <c r="B69" s="79" t="s">
        <v>664</v>
      </c>
      <c r="C69" s="10">
        <v>31921902</v>
      </c>
      <c r="D69" s="107" t="s">
        <v>594</v>
      </c>
      <c r="E69" s="75"/>
      <c r="F69" s="75"/>
      <c r="G69" s="75"/>
      <c r="H69" s="75"/>
    </row>
    <row r="70" spans="1:8" s="67" customFormat="1" thickBot="1">
      <c r="A70" s="78">
        <v>12020151</v>
      </c>
      <c r="B70" s="79" t="s">
        <v>664</v>
      </c>
      <c r="C70" s="10">
        <v>31921902</v>
      </c>
      <c r="D70" s="107" t="s">
        <v>595</v>
      </c>
      <c r="E70" s="75"/>
      <c r="F70" s="75"/>
      <c r="G70" s="75"/>
      <c r="H70" s="75"/>
    </row>
    <row r="71" spans="1:8" s="67" customFormat="1" thickBot="1">
      <c r="A71" s="78">
        <v>12020152</v>
      </c>
      <c r="B71" s="79" t="s">
        <v>664</v>
      </c>
      <c r="C71" s="10">
        <v>31921902</v>
      </c>
      <c r="D71" s="107" t="s">
        <v>596</v>
      </c>
      <c r="E71" s="75"/>
      <c r="F71" s="75">
        <v>50000</v>
      </c>
      <c r="G71" s="75"/>
      <c r="H71" s="75"/>
    </row>
    <row r="72" spans="1:8" s="67" customFormat="1" thickBot="1">
      <c r="A72" s="78">
        <v>12020154</v>
      </c>
      <c r="B72" s="79" t="s">
        <v>664</v>
      </c>
      <c r="C72" s="10">
        <v>31921902</v>
      </c>
      <c r="D72" s="107" t="s">
        <v>597</v>
      </c>
      <c r="E72" s="75"/>
      <c r="F72" s="75"/>
      <c r="G72" s="75"/>
      <c r="H72" s="75"/>
    </row>
    <row r="73" spans="1:8" s="67" customFormat="1" thickBot="1">
      <c r="A73" s="78">
        <v>12020155</v>
      </c>
      <c r="B73" s="79" t="s">
        <v>664</v>
      </c>
      <c r="C73" s="10">
        <v>31921902</v>
      </c>
      <c r="D73" s="107" t="s">
        <v>294</v>
      </c>
      <c r="E73" s="75"/>
      <c r="F73" s="75"/>
      <c r="G73" s="75"/>
      <c r="H73" s="75"/>
    </row>
    <row r="74" spans="1:8" s="67" customFormat="1" thickBot="1">
      <c r="A74" s="78">
        <v>12020156</v>
      </c>
      <c r="B74" s="79" t="s">
        <v>664</v>
      </c>
      <c r="C74" s="10">
        <v>31921902</v>
      </c>
      <c r="D74" s="107" t="s">
        <v>287</v>
      </c>
      <c r="E74" s="75"/>
      <c r="F74" s="75"/>
      <c r="G74" s="75"/>
      <c r="H74" s="75"/>
    </row>
    <row r="75" spans="1:8" s="67" customFormat="1" thickBot="1">
      <c r="A75" s="78">
        <v>12020157</v>
      </c>
      <c r="B75" s="79" t="s">
        <v>664</v>
      </c>
      <c r="C75" s="10">
        <v>31921902</v>
      </c>
      <c r="D75" s="107" t="s">
        <v>290</v>
      </c>
      <c r="E75" s="75"/>
      <c r="F75" s="75"/>
      <c r="G75" s="75"/>
      <c r="H75" s="75"/>
    </row>
    <row r="76" spans="1:8" s="67" customFormat="1" thickBot="1">
      <c r="A76" s="113">
        <v>12020158</v>
      </c>
      <c r="B76" s="114"/>
      <c r="C76" s="10">
        <v>31921902</v>
      </c>
      <c r="D76" s="107" t="s">
        <v>283</v>
      </c>
      <c r="E76" s="75"/>
      <c r="F76" s="75"/>
      <c r="G76" s="75"/>
      <c r="H76" s="75"/>
    </row>
    <row r="77" spans="1:8" s="67" customFormat="1" ht="36.75" thickBot="1">
      <c r="A77" s="78">
        <v>12020159</v>
      </c>
      <c r="B77" s="79" t="s">
        <v>664</v>
      </c>
      <c r="C77" s="10">
        <v>31921902</v>
      </c>
      <c r="D77" s="107" t="s">
        <v>598</v>
      </c>
      <c r="E77" s="75"/>
      <c r="F77" s="75">
        <v>400000</v>
      </c>
      <c r="G77" s="75"/>
      <c r="H77" s="75"/>
    </row>
    <row r="78" spans="1:8" s="67" customFormat="1" ht="27" customHeight="1" thickBot="1">
      <c r="A78" s="78">
        <v>12020160</v>
      </c>
      <c r="B78" s="79" t="s">
        <v>664</v>
      </c>
      <c r="C78" s="10">
        <v>31921902</v>
      </c>
      <c r="D78" s="107" t="s">
        <v>599</v>
      </c>
      <c r="E78" s="75"/>
      <c r="F78" s="75"/>
      <c r="G78" s="75"/>
      <c r="H78" s="75"/>
    </row>
    <row r="79" spans="1:8" s="67" customFormat="1" ht="36.75" thickBot="1">
      <c r="A79" s="78">
        <v>12020161</v>
      </c>
      <c r="B79" s="79" t="s">
        <v>664</v>
      </c>
      <c r="C79" s="10">
        <v>31921902</v>
      </c>
      <c r="D79" s="107" t="s">
        <v>600</v>
      </c>
      <c r="E79" s="75"/>
      <c r="F79" s="75"/>
      <c r="G79" s="75"/>
      <c r="H79" s="75"/>
    </row>
    <row r="80" spans="1:8" s="67" customFormat="1" thickBot="1">
      <c r="A80" s="78">
        <v>12020162</v>
      </c>
      <c r="B80" s="105"/>
      <c r="C80" s="10">
        <v>31921902</v>
      </c>
      <c r="D80" s="107" t="s">
        <v>601</v>
      </c>
      <c r="E80" s="75"/>
      <c r="F80" s="75">
        <v>200000</v>
      </c>
      <c r="G80" s="75"/>
      <c r="H80" s="75"/>
    </row>
    <row r="81" spans="1:8" s="67" customFormat="1" ht="30" customHeight="1" thickBot="1">
      <c r="A81" s="78">
        <v>12020163</v>
      </c>
      <c r="B81" s="79" t="s">
        <v>664</v>
      </c>
      <c r="C81" s="10">
        <v>31921902</v>
      </c>
      <c r="D81" s="107" t="s">
        <v>602</v>
      </c>
      <c r="E81" s="75"/>
      <c r="F81" s="75"/>
      <c r="G81" s="75"/>
      <c r="H81" s="75"/>
    </row>
    <row r="82" spans="1:8" s="67" customFormat="1" ht="36.75" thickBot="1">
      <c r="A82" s="78">
        <v>12020164</v>
      </c>
      <c r="B82" s="79" t="s">
        <v>664</v>
      </c>
      <c r="C82" s="10">
        <v>31921902</v>
      </c>
      <c r="D82" s="107" t="s">
        <v>603</v>
      </c>
      <c r="E82" s="75"/>
      <c r="F82" s="75">
        <v>20000</v>
      </c>
      <c r="G82" s="75"/>
      <c r="H82" s="75"/>
    </row>
    <row r="83" spans="1:8" s="67" customFormat="1" thickBot="1">
      <c r="A83" s="78">
        <v>12020165</v>
      </c>
      <c r="B83" s="105"/>
      <c r="C83" s="10">
        <v>31921902</v>
      </c>
      <c r="D83" s="107" t="s">
        <v>604</v>
      </c>
      <c r="E83" s="75"/>
      <c r="F83" s="75"/>
      <c r="G83" s="75"/>
      <c r="H83" s="75"/>
    </row>
    <row r="84" spans="1:8" s="67" customFormat="1" thickBot="1">
      <c r="A84" s="78">
        <v>12020166</v>
      </c>
      <c r="B84" s="79" t="s">
        <v>664</v>
      </c>
      <c r="C84" s="10">
        <v>31921902</v>
      </c>
      <c r="D84" s="107" t="s">
        <v>605</v>
      </c>
      <c r="E84" s="75"/>
      <c r="F84" s="75">
        <v>10000</v>
      </c>
      <c r="G84" s="75"/>
      <c r="H84" s="75"/>
    </row>
    <row r="85" spans="1:8" s="67" customFormat="1" thickBot="1">
      <c r="A85" s="78">
        <v>12020167</v>
      </c>
      <c r="B85" s="79" t="s">
        <v>664</v>
      </c>
      <c r="C85" s="10">
        <v>31921902</v>
      </c>
      <c r="D85" s="107" t="s">
        <v>606</v>
      </c>
      <c r="E85" s="75">
        <v>50000</v>
      </c>
      <c r="F85" s="75">
        <v>150000</v>
      </c>
      <c r="G85" s="75"/>
      <c r="H85" s="75"/>
    </row>
    <row r="86" spans="1:8" s="67" customFormat="1" ht="21" customHeight="1" thickBot="1">
      <c r="A86" s="78">
        <v>12020168</v>
      </c>
      <c r="B86" s="79" t="s">
        <v>664</v>
      </c>
      <c r="C86" s="10">
        <v>31921902</v>
      </c>
      <c r="D86" s="107" t="s">
        <v>607</v>
      </c>
      <c r="E86" s="75"/>
      <c r="F86" s="75"/>
      <c r="G86" s="75"/>
      <c r="H86" s="75"/>
    </row>
    <row r="87" spans="1:8" s="67" customFormat="1" thickBot="1">
      <c r="A87" s="78">
        <v>12020169</v>
      </c>
      <c r="B87" s="79" t="s">
        <v>664</v>
      </c>
      <c r="C87" s="10">
        <v>31921902</v>
      </c>
      <c r="D87" s="107" t="s">
        <v>608</v>
      </c>
      <c r="E87" s="75"/>
      <c r="F87" s="75"/>
      <c r="G87" s="75"/>
      <c r="H87" s="75"/>
    </row>
    <row r="88" spans="1:8" s="67" customFormat="1" ht="36.75" thickBot="1">
      <c r="A88" s="78">
        <v>12020170</v>
      </c>
      <c r="B88" s="105"/>
      <c r="C88" s="10">
        <v>31921902</v>
      </c>
      <c r="D88" s="107" t="s">
        <v>609</v>
      </c>
      <c r="E88" s="75"/>
      <c r="F88" s="75"/>
      <c r="G88" s="75"/>
      <c r="H88" s="75"/>
    </row>
    <row r="89" spans="1:8" s="67" customFormat="1" thickBot="1">
      <c r="A89" s="78">
        <v>12020171</v>
      </c>
      <c r="B89" s="79" t="s">
        <v>664</v>
      </c>
      <c r="C89" s="10">
        <v>31921902</v>
      </c>
      <c r="D89" s="107" t="s">
        <v>610</v>
      </c>
      <c r="E89" s="75">
        <v>10000</v>
      </c>
      <c r="F89" s="75">
        <v>10000</v>
      </c>
      <c r="G89" s="75"/>
      <c r="H89" s="75"/>
    </row>
    <row r="90" spans="1:8" s="67" customFormat="1" thickBot="1">
      <c r="A90" s="78">
        <v>12020172</v>
      </c>
      <c r="B90" s="105"/>
      <c r="C90" s="10">
        <v>31921902</v>
      </c>
      <c r="D90" s="107" t="s">
        <v>611</v>
      </c>
      <c r="E90" s="75"/>
      <c r="F90" s="75"/>
      <c r="G90" s="75"/>
      <c r="H90" s="75"/>
    </row>
    <row r="91" spans="1:8" s="67" customFormat="1" ht="36.75" thickBot="1">
      <c r="A91" s="78">
        <v>12020173</v>
      </c>
      <c r="B91" s="105"/>
      <c r="C91" s="10">
        <v>31921902</v>
      </c>
      <c r="D91" s="107" t="s">
        <v>612</v>
      </c>
      <c r="E91" s="75"/>
      <c r="F91" s="75"/>
      <c r="G91" s="75"/>
      <c r="H91" s="75"/>
    </row>
    <row r="92" spans="1:8" s="67" customFormat="1" thickBot="1">
      <c r="A92" s="78">
        <v>12020174</v>
      </c>
      <c r="B92" s="79" t="s">
        <v>664</v>
      </c>
      <c r="C92" s="10">
        <v>31921902</v>
      </c>
      <c r="D92" s="107" t="s">
        <v>288</v>
      </c>
      <c r="E92" s="75"/>
      <c r="F92" s="75"/>
      <c r="G92" s="75"/>
      <c r="H92" s="75"/>
    </row>
    <row r="93" spans="1:8" s="67" customFormat="1" thickBot="1">
      <c r="A93" s="78">
        <v>12020175</v>
      </c>
      <c r="B93" s="105"/>
      <c r="C93" s="10">
        <v>31921902</v>
      </c>
      <c r="D93" s="107" t="s">
        <v>613</v>
      </c>
      <c r="E93" s="75"/>
      <c r="F93" s="75"/>
      <c r="G93" s="75"/>
      <c r="H93" s="75"/>
    </row>
    <row r="94" spans="1:8" s="67" customFormat="1" ht="36.75" thickBot="1">
      <c r="A94" s="78">
        <v>12020176</v>
      </c>
      <c r="B94" s="79" t="s">
        <v>664</v>
      </c>
      <c r="C94" s="10">
        <v>31921902</v>
      </c>
      <c r="D94" s="107" t="s">
        <v>614</v>
      </c>
      <c r="E94" s="75"/>
      <c r="F94" s="75"/>
      <c r="G94" s="75"/>
      <c r="H94" s="75"/>
    </row>
    <row r="95" spans="1:8" s="67" customFormat="1" thickBot="1">
      <c r="A95" s="78">
        <v>12020177</v>
      </c>
      <c r="B95" s="79" t="s">
        <v>664</v>
      </c>
      <c r="C95" s="10">
        <v>31921902</v>
      </c>
      <c r="D95" s="107" t="s">
        <v>615</v>
      </c>
      <c r="E95" s="75">
        <v>5000</v>
      </c>
      <c r="F95" s="75">
        <v>20000</v>
      </c>
      <c r="G95" s="75"/>
      <c r="H95" s="75"/>
    </row>
    <row r="96" spans="1:8" s="67" customFormat="1" thickBot="1">
      <c r="A96" s="78">
        <v>12020178</v>
      </c>
      <c r="B96" s="105"/>
      <c r="C96" s="10">
        <v>31921902</v>
      </c>
      <c r="D96" s="107" t="s">
        <v>289</v>
      </c>
      <c r="E96" s="75"/>
      <c r="F96" s="75"/>
      <c r="G96" s="75"/>
      <c r="H96" s="75"/>
    </row>
    <row r="97" spans="1:8" s="67" customFormat="1" thickBot="1">
      <c r="A97" s="78">
        <v>12020179</v>
      </c>
      <c r="B97" s="79" t="s">
        <v>664</v>
      </c>
      <c r="C97" s="10">
        <v>31921902</v>
      </c>
      <c r="D97" s="107" t="s">
        <v>293</v>
      </c>
      <c r="E97" s="75"/>
      <c r="F97" s="75"/>
      <c r="G97" s="75"/>
      <c r="H97" s="75"/>
    </row>
    <row r="98" spans="1:8" s="67" customFormat="1" thickBot="1">
      <c r="A98" s="78">
        <v>12020180</v>
      </c>
      <c r="B98" s="79" t="s">
        <v>664</v>
      </c>
      <c r="C98" s="10">
        <v>31921902</v>
      </c>
      <c r="D98" s="107" t="s">
        <v>616</v>
      </c>
      <c r="E98" s="75"/>
      <c r="F98" s="75">
        <v>10000</v>
      </c>
      <c r="G98" s="75"/>
      <c r="H98" s="75"/>
    </row>
    <row r="99" spans="1:8" s="67" customFormat="1" thickBot="1">
      <c r="A99" s="78">
        <v>12020181</v>
      </c>
      <c r="B99" s="79" t="s">
        <v>664</v>
      </c>
      <c r="C99" s="10">
        <v>31921902</v>
      </c>
      <c r="D99" s="107" t="s">
        <v>617</v>
      </c>
      <c r="E99" s="75"/>
      <c r="F99" s="75">
        <v>30000</v>
      </c>
      <c r="G99" s="75"/>
      <c r="H99" s="75"/>
    </row>
    <row r="100" spans="1:8" s="67" customFormat="1" thickBot="1">
      <c r="A100" s="78">
        <v>12020182</v>
      </c>
      <c r="B100" s="105"/>
      <c r="C100" s="10">
        <v>31921902</v>
      </c>
      <c r="D100" s="107" t="s">
        <v>618</v>
      </c>
      <c r="E100" s="75"/>
      <c r="F100" s="75"/>
      <c r="G100" s="75"/>
      <c r="H100" s="75"/>
    </row>
    <row r="101" spans="1:8" s="67" customFormat="1" ht="36.75" thickBot="1">
      <c r="A101" s="78">
        <v>12020183</v>
      </c>
      <c r="B101" s="79" t="s">
        <v>664</v>
      </c>
      <c r="C101" s="10">
        <v>31921902</v>
      </c>
      <c r="D101" s="107" t="s">
        <v>619</v>
      </c>
      <c r="E101" s="75"/>
      <c r="F101" s="75"/>
      <c r="G101" s="75"/>
      <c r="H101" s="75"/>
    </row>
    <row r="102" spans="1:8" s="67" customFormat="1" thickBot="1">
      <c r="A102" s="78">
        <v>12020184</v>
      </c>
      <c r="B102" s="105"/>
      <c r="C102" s="10">
        <v>31921902</v>
      </c>
      <c r="D102" s="107" t="s">
        <v>620</v>
      </c>
      <c r="E102" s="75"/>
      <c r="F102" s="75"/>
      <c r="G102" s="75"/>
      <c r="H102" s="75"/>
    </row>
    <row r="103" spans="1:8" s="67" customFormat="1" ht="36.75" thickBot="1">
      <c r="A103" s="78">
        <v>12020185</v>
      </c>
      <c r="B103" s="79" t="s">
        <v>664</v>
      </c>
      <c r="C103" s="10">
        <v>31921902</v>
      </c>
      <c r="D103" s="107" t="s">
        <v>621</v>
      </c>
      <c r="E103" s="75"/>
      <c r="F103" s="75"/>
      <c r="G103" s="75"/>
      <c r="H103" s="75"/>
    </row>
    <row r="104" spans="1:8" s="67" customFormat="1" thickBot="1">
      <c r="A104" s="78">
        <v>12020186</v>
      </c>
      <c r="B104" s="105"/>
      <c r="C104" s="10">
        <v>31921902</v>
      </c>
      <c r="D104" s="107" t="s">
        <v>622</v>
      </c>
      <c r="E104" s="75"/>
      <c r="F104" s="75">
        <v>50000</v>
      </c>
      <c r="G104" s="75"/>
      <c r="H104" s="75"/>
    </row>
    <row r="105" spans="1:8" s="67" customFormat="1" thickBot="1">
      <c r="A105" s="78">
        <v>12020187</v>
      </c>
      <c r="B105" s="105"/>
      <c r="C105" s="10">
        <v>31921902</v>
      </c>
      <c r="D105" s="107" t="s">
        <v>623</v>
      </c>
      <c r="E105" s="75"/>
      <c r="F105" s="75">
        <v>50000</v>
      </c>
      <c r="G105" s="75"/>
      <c r="H105" s="75"/>
    </row>
    <row r="106" spans="1:8" s="67" customFormat="1" ht="21" customHeight="1" thickBot="1">
      <c r="A106" s="78">
        <v>12020188</v>
      </c>
      <c r="B106" s="79" t="s">
        <v>664</v>
      </c>
      <c r="C106" s="10">
        <v>31921902</v>
      </c>
      <c r="D106" s="107" t="s">
        <v>624</v>
      </c>
      <c r="E106" s="75"/>
      <c r="F106" s="75"/>
      <c r="G106" s="75"/>
      <c r="H106" s="75"/>
    </row>
    <row r="107" spans="1:8" s="67" customFormat="1" thickBot="1">
      <c r="A107" s="78">
        <v>12020189</v>
      </c>
      <c r="B107" s="79" t="s">
        <v>664</v>
      </c>
      <c r="C107" s="10">
        <v>31921902</v>
      </c>
      <c r="D107" s="107" t="s">
        <v>625</v>
      </c>
      <c r="E107" s="75"/>
      <c r="F107" s="89"/>
      <c r="G107" s="75"/>
      <c r="H107" s="89"/>
    </row>
    <row r="108" spans="1:8" s="67" customFormat="1" thickBot="1">
      <c r="A108" s="78">
        <v>12020190</v>
      </c>
      <c r="B108" s="79" t="s">
        <v>664</v>
      </c>
      <c r="C108" s="10">
        <v>31921902</v>
      </c>
      <c r="D108" s="107" t="s">
        <v>626</v>
      </c>
      <c r="E108" s="76"/>
      <c r="F108" s="166">
        <v>15000</v>
      </c>
      <c r="G108" s="76"/>
      <c r="H108" s="166"/>
    </row>
    <row r="109" spans="1:8" s="67" customFormat="1" thickBot="1">
      <c r="A109" s="78">
        <v>12020191</v>
      </c>
      <c r="B109" s="79" t="s">
        <v>664</v>
      </c>
      <c r="C109" s="10">
        <v>31921902</v>
      </c>
      <c r="D109" s="107" t="s">
        <v>286</v>
      </c>
      <c r="E109" s="75"/>
      <c r="F109" s="96"/>
      <c r="G109" s="75"/>
      <c r="H109" s="96"/>
    </row>
    <row r="110" spans="1:8" s="67" customFormat="1" thickBot="1">
      <c r="A110" s="78">
        <v>12020192</v>
      </c>
      <c r="B110" s="105"/>
      <c r="C110" s="10">
        <v>31921902</v>
      </c>
      <c r="D110" s="107" t="s">
        <v>627</v>
      </c>
      <c r="E110" s="75"/>
      <c r="F110" s="75"/>
      <c r="G110" s="75"/>
      <c r="H110" s="75"/>
    </row>
    <row r="111" spans="1:8" s="67" customFormat="1" thickBot="1">
      <c r="A111" s="78">
        <v>12020193</v>
      </c>
      <c r="B111" s="79" t="s">
        <v>664</v>
      </c>
      <c r="C111" s="10">
        <v>31921902</v>
      </c>
      <c r="D111" s="107" t="s">
        <v>628</v>
      </c>
      <c r="E111" s="75">
        <v>10000</v>
      </c>
      <c r="F111" s="75">
        <v>30000</v>
      </c>
      <c r="G111" s="75"/>
      <c r="H111" s="75"/>
    </row>
    <row r="112" spans="1:8" s="67" customFormat="1" thickBot="1">
      <c r="A112" s="78">
        <v>12020194</v>
      </c>
      <c r="B112" s="79" t="s">
        <v>664</v>
      </c>
      <c r="C112" s="10">
        <v>31921902</v>
      </c>
      <c r="D112" s="107" t="s">
        <v>629</v>
      </c>
      <c r="E112" s="75">
        <v>5000</v>
      </c>
      <c r="F112" s="75">
        <v>20000</v>
      </c>
      <c r="G112" s="75"/>
      <c r="H112" s="75"/>
    </row>
    <row r="113" spans="1:8" s="67" customFormat="1" thickBot="1">
      <c r="A113" s="78">
        <v>12020195</v>
      </c>
      <c r="B113" s="79" t="s">
        <v>664</v>
      </c>
      <c r="C113" s="10">
        <v>31921902</v>
      </c>
      <c r="D113" s="107" t="s">
        <v>630</v>
      </c>
      <c r="E113" s="75">
        <v>20000</v>
      </c>
      <c r="F113" s="75">
        <v>100000</v>
      </c>
      <c r="G113" s="75"/>
      <c r="H113" s="75"/>
    </row>
    <row r="114" spans="1:8" s="67" customFormat="1" thickBot="1">
      <c r="A114" s="78">
        <v>12020196</v>
      </c>
      <c r="B114" s="79" t="s">
        <v>664</v>
      </c>
      <c r="C114" s="10">
        <v>31921902</v>
      </c>
      <c r="D114" s="107" t="s">
        <v>631</v>
      </c>
      <c r="E114" s="75">
        <v>30000</v>
      </c>
      <c r="F114" s="75">
        <v>150000</v>
      </c>
      <c r="G114" s="75"/>
      <c r="H114" s="75"/>
    </row>
    <row r="115" spans="1:8" s="67" customFormat="1" thickBot="1">
      <c r="A115" s="78">
        <v>12020197</v>
      </c>
      <c r="B115" s="79" t="s">
        <v>664</v>
      </c>
      <c r="C115" s="10">
        <v>31921902</v>
      </c>
      <c r="D115" s="107" t="s">
        <v>632</v>
      </c>
      <c r="E115" s="75"/>
      <c r="F115" s="75"/>
      <c r="G115" s="75"/>
      <c r="H115" s="75"/>
    </row>
    <row r="116" spans="1:8" s="67" customFormat="1" thickBot="1">
      <c r="A116" s="78">
        <v>12020198</v>
      </c>
      <c r="B116" s="79" t="s">
        <v>664</v>
      </c>
      <c r="C116" s="10">
        <v>31921902</v>
      </c>
      <c r="D116" s="115" t="s">
        <v>633</v>
      </c>
      <c r="E116" s="75"/>
      <c r="F116" s="75"/>
      <c r="G116" s="75"/>
      <c r="H116" s="75"/>
    </row>
    <row r="117" spans="1:8" s="67" customFormat="1" thickBot="1">
      <c r="A117" s="97">
        <v>12020199</v>
      </c>
      <c r="B117" s="79" t="s">
        <v>664</v>
      </c>
      <c r="C117" s="10">
        <v>31921902</v>
      </c>
      <c r="D117" s="116" t="s">
        <v>634</v>
      </c>
      <c r="E117" s="89"/>
      <c r="F117" s="89">
        <v>30000</v>
      </c>
      <c r="G117" s="89"/>
      <c r="H117" s="89"/>
    </row>
    <row r="118" spans="1:8" s="67" customFormat="1" thickBot="1">
      <c r="A118" s="98"/>
      <c r="B118" s="98"/>
      <c r="C118" s="10">
        <v>31921902</v>
      </c>
      <c r="D118" s="69" t="s">
        <v>560</v>
      </c>
      <c r="E118" s="99">
        <v>526000</v>
      </c>
      <c r="F118" s="512">
        <v>4415000</v>
      </c>
      <c r="G118" s="99"/>
      <c r="H118" s="512"/>
    </row>
    <row r="119" spans="1:8" s="67" customFormat="1" thickBot="1">
      <c r="A119" s="117">
        <v>12020400</v>
      </c>
      <c r="B119" s="118"/>
      <c r="C119" s="10">
        <v>31921902</v>
      </c>
      <c r="D119" s="103" t="s">
        <v>15</v>
      </c>
      <c r="E119" s="96"/>
      <c r="F119" s="96"/>
      <c r="G119" s="96"/>
      <c r="H119" s="96"/>
    </row>
    <row r="120" spans="1:8" s="67" customFormat="1" thickBot="1">
      <c r="A120" s="78">
        <v>12020401</v>
      </c>
      <c r="B120" s="105"/>
      <c r="C120" s="10">
        <v>31921902</v>
      </c>
      <c r="D120" s="80" t="s">
        <v>16</v>
      </c>
      <c r="E120" s="75"/>
      <c r="F120" s="75"/>
      <c r="G120" s="75"/>
      <c r="H120" s="75"/>
    </row>
    <row r="121" spans="1:8" s="67" customFormat="1" thickBot="1">
      <c r="A121" s="78">
        <v>12020402</v>
      </c>
      <c r="B121" s="105"/>
      <c r="C121" s="10">
        <v>31921902</v>
      </c>
      <c r="D121" s="80" t="s">
        <v>17</v>
      </c>
      <c r="E121" s="75"/>
      <c r="F121" s="75"/>
      <c r="G121" s="75"/>
      <c r="H121" s="75"/>
    </row>
    <row r="122" spans="1:8" s="67" customFormat="1" ht="36.75" thickBot="1">
      <c r="A122" s="78">
        <v>12020403</v>
      </c>
      <c r="B122" s="105"/>
      <c r="C122" s="10">
        <v>31921902</v>
      </c>
      <c r="D122" s="80" t="s">
        <v>18</v>
      </c>
      <c r="E122" s="75"/>
      <c r="F122" s="75"/>
      <c r="G122" s="75"/>
      <c r="H122" s="75"/>
    </row>
    <row r="123" spans="1:8" s="67" customFormat="1" thickBot="1">
      <c r="A123" s="78">
        <v>12020404</v>
      </c>
      <c r="B123" s="105"/>
      <c r="C123" s="10">
        <v>31921902</v>
      </c>
      <c r="D123" s="80" t="s">
        <v>19</v>
      </c>
      <c r="E123" s="75"/>
      <c r="F123" s="75"/>
      <c r="G123" s="75"/>
      <c r="H123" s="75"/>
    </row>
    <row r="124" spans="1:8" s="67" customFormat="1" thickBot="1">
      <c r="A124" s="78">
        <v>12020405</v>
      </c>
      <c r="B124" s="105"/>
      <c r="C124" s="10">
        <v>31921902</v>
      </c>
      <c r="D124" s="80" t="s">
        <v>20</v>
      </c>
      <c r="E124" s="75"/>
      <c r="F124" s="75"/>
      <c r="G124" s="75"/>
      <c r="H124" s="75"/>
    </row>
    <row r="125" spans="1:8" s="67" customFormat="1" thickBot="1">
      <c r="A125" s="78">
        <v>12020406</v>
      </c>
      <c r="B125" s="105"/>
      <c r="C125" s="10">
        <v>31921902</v>
      </c>
      <c r="D125" s="80" t="s">
        <v>21</v>
      </c>
      <c r="E125" s="75"/>
      <c r="F125" s="75"/>
      <c r="G125" s="75"/>
      <c r="H125" s="75"/>
    </row>
    <row r="126" spans="1:8" s="67" customFormat="1" thickBot="1">
      <c r="A126" s="78">
        <v>12020407</v>
      </c>
      <c r="B126" s="105"/>
      <c r="C126" s="10">
        <v>31921902</v>
      </c>
      <c r="D126" s="115" t="s">
        <v>22</v>
      </c>
      <c r="E126" s="75"/>
      <c r="F126" s="75">
        <v>200000</v>
      </c>
      <c r="G126" s="75"/>
      <c r="H126" s="75"/>
    </row>
    <row r="127" spans="1:8" s="67" customFormat="1" thickBot="1">
      <c r="A127" s="78">
        <v>12020408</v>
      </c>
      <c r="B127" s="105"/>
      <c r="C127" s="10">
        <v>31921902</v>
      </c>
      <c r="D127" s="80" t="s">
        <v>23</v>
      </c>
      <c r="E127" s="75"/>
      <c r="F127" s="75"/>
      <c r="G127" s="75"/>
      <c r="H127" s="75"/>
    </row>
    <row r="128" spans="1:8" s="67" customFormat="1" thickBot="1">
      <c r="A128" s="78">
        <v>12020409</v>
      </c>
      <c r="B128" s="105"/>
      <c r="C128" s="10">
        <v>31921902</v>
      </c>
      <c r="D128" s="80" t="s">
        <v>24</v>
      </c>
      <c r="E128" s="75"/>
      <c r="F128" s="75"/>
      <c r="G128" s="75"/>
      <c r="H128" s="75"/>
    </row>
    <row r="129" spans="1:8" s="67" customFormat="1" thickBot="1">
      <c r="A129" s="78">
        <v>12020410</v>
      </c>
      <c r="B129" s="79" t="s">
        <v>664</v>
      </c>
      <c r="C129" s="10">
        <v>31921902</v>
      </c>
      <c r="D129" s="80" t="s">
        <v>635</v>
      </c>
      <c r="E129" s="75">
        <v>190000</v>
      </c>
      <c r="F129" s="75">
        <v>300000</v>
      </c>
      <c r="G129" s="75"/>
      <c r="H129" s="75"/>
    </row>
    <row r="130" spans="1:8" s="67" customFormat="1" thickBot="1">
      <c r="A130" s="78">
        <v>12020411</v>
      </c>
      <c r="B130" s="105"/>
      <c r="C130" s="10">
        <v>31921902</v>
      </c>
      <c r="D130" s="80" t="s">
        <v>25</v>
      </c>
      <c r="E130" s="75"/>
      <c r="F130" s="75"/>
      <c r="G130" s="75"/>
      <c r="H130" s="75"/>
    </row>
    <row r="131" spans="1:8" s="67" customFormat="1" thickBot="1">
      <c r="A131" s="78">
        <v>12020412</v>
      </c>
      <c r="B131" s="79" t="s">
        <v>664</v>
      </c>
      <c r="C131" s="10">
        <v>31921902</v>
      </c>
      <c r="D131" s="80" t="s">
        <v>26</v>
      </c>
      <c r="E131" s="75">
        <v>1151776</v>
      </c>
      <c r="F131" s="75">
        <v>129262431</v>
      </c>
      <c r="G131" s="75"/>
      <c r="H131" s="75"/>
    </row>
    <row r="132" spans="1:8" s="67" customFormat="1" thickBot="1">
      <c r="A132" s="78">
        <v>12020413</v>
      </c>
      <c r="B132" s="105"/>
      <c r="C132" s="10">
        <v>31921902</v>
      </c>
      <c r="D132" s="80" t="s">
        <v>27</v>
      </c>
      <c r="E132" s="75"/>
      <c r="F132" s="75"/>
      <c r="G132" s="75"/>
      <c r="H132" s="75"/>
    </row>
    <row r="133" spans="1:8" s="67" customFormat="1" thickBot="1">
      <c r="A133" s="78">
        <v>12020414</v>
      </c>
      <c r="B133" s="105"/>
      <c r="C133" s="10">
        <v>31921902</v>
      </c>
      <c r="D133" s="80" t="s">
        <v>28</v>
      </c>
      <c r="E133" s="75"/>
      <c r="F133" s="75"/>
      <c r="G133" s="75"/>
      <c r="H133" s="75"/>
    </row>
    <row r="134" spans="1:8" s="67" customFormat="1" thickBot="1">
      <c r="A134" s="78">
        <v>12020415</v>
      </c>
      <c r="B134" s="105"/>
      <c r="C134" s="10">
        <v>31921902</v>
      </c>
      <c r="D134" s="80" t="s">
        <v>29</v>
      </c>
      <c r="E134" s="75"/>
      <c r="F134" s="75"/>
      <c r="G134" s="75"/>
      <c r="H134" s="75"/>
    </row>
    <row r="135" spans="1:8" s="67" customFormat="1" thickBot="1">
      <c r="A135" s="78">
        <v>12020416</v>
      </c>
      <c r="B135" s="105"/>
      <c r="C135" s="10">
        <v>31921902</v>
      </c>
      <c r="D135" s="80" t="s">
        <v>30</v>
      </c>
      <c r="E135" s="75"/>
      <c r="F135" s="75"/>
      <c r="G135" s="75"/>
      <c r="H135" s="75"/>
    </row>
    <row r="136" spans="1:8" s="67" customFormat="1" thickBot="1">
      <c r="A136" s="78">
        <v>12020417</v>
      </c>
      <c r="B136" s="105"/>
      <c r="C136" s="10">
        <v>31921902</v>
      </c>
      <c r="D136" s="80" t="s">
        <v>31</v>
      </c>
      <c r="E136" s="75"/>
      <c r="F136" s="75"/>
      <c r="G136" s="75"/>
      <c r="H136" s="75"/>
    </row>
    <row r="137" spans="1:8" s="67" customFormat="1" thickBot="1">
      <c r="A137" s="78">
        <v>12020418</v>
      </c>
      <c r="B137" s="105"/>
      <c r="C137" s="10">
        <v>31921902</v>
      </c>
      <c r="D137" s="80" t="s">
        <v>32</v>
      </c>
      <c r="E137" s="75"/>
      <c r="F137" s="75"/>
      <c r="G137" s="75"/>
      <c r="H137" s="75"/>
    </row>
    <row r="138" spans="1:8" s="67" customFormat="1" thickBot="1">
      <c r="A138" s="78">
        <v>12020419</v>
      </c>
      <c r="B138" s="105"/>
      <c r="C138" s="10">
        <v>31921902</v>
      </c>
      <c r="D138" s="80" t="s">
        <v>33</v>
      </c>
      <c r="E138" s="75"/>
      <c r="F138" s="75"/>
      <c r="G138" s="75"/>
      <c r="H138" s="75"/>
    </row>
    <row r="139" spans="1:8" s="67" customFormat="1" ht="36.75" thickBot="1">
      <c r="A139" s="78">
        <v>12020420</v>
      </c>
      <c r="B139" s="105"/>
      <c r="C139" s="10">
        <v>31921902</v>
      </c>
      <c r="D139" s="80" t="s">
        <v>34</v>
      </c>
      <c r="E139" s="75"/>
      <c r="F139" s="75">
        <v>150000</v>
      </c>
      <c r="G139" s="75"/>
      <c r="H139" s="75"/>
    </row>
    <row r="140" spans="1:8" s="67" customFormat="1" thickBot="1">
      <c r="A140" s="78">
        <v>12020430</v>
      </c>
      <c r="B140" s="105"/>
      <c r="C140" s="10">
        <v>31921902</v>
      </c>
      <c r="D140" s="80" t="s">
        <v>35</v>
      </c>
      <c r="E140" s="75"/>
      <c r="F140" s="75"/>
      <c r="G140" s="75"/>
      <c r="H140" s="75"/>
    </row>
    <row r="141" spans="1:8" s="67" customFormat="1" thickBot="1">
      <c r="A141" s="78">
        <v>12020431</v>
      </c>
      <c r="B141" s="79" t="s">
        <v>664</v>
      </c>
      <c r="C141" s="10">
        <v>31921902</v>
      </c>
      <c r="D141" s="80" t="s">
        <v>36</v>
      </c>
      <c r="E141" s="75">
        <v>20000</v>
      </c>
      <c r="F141" s="75">
        <v>100000</v>
      </c>
      <c r="G141" s="75"/>
      <c r="H141" s="75"/>
    </row>
    <row r="142" spans="1:8" s="67" customFormat="1" thickBot="1">
      <c r="A142" s="78">
        <v>12020432</v>
      </c>
      <c r="B142" s="79" t="s">
        <v>664</v>
      </c>
      <c r="C142" s="10">
        <v>31921902</v>
      </c>
      <c r="D142" s="80" t="s">
        <v>37</v>
      </c>
      <c r="E142" s="75"/>
      <c r="F142" s="75">
        <v>10000</v>
      </c>
      <c r="G142" s="75"/>
      <c r="H142" s="75"/>
    </row>
    <row r="143" spans="1:8" s="67" customFormat="1" ht="36.75" thickBot="1">
      <c r="A143" s="78">
        <v>12020433</v>
      </c>
      <c r="B143" s="105"/>
      <c r="C143" s="10">
        <v>31921902</v>
      </c>
      <c r="D143" s="80" t="s">
        <v>38</v>
      </c>
      <c r="E143" s="75"/>
      <c r="F143" s="75"/>
      <c r="G143" s="75"/>
      <c r="H143" s="75"/>
    </row>
    <row r="144" spans="1:8" s="67" customFormat="1" thickBot="1">
      <c r="A144" s="78">
        <v>12020434</v>
      </c>
      <c r="B144" s="79" t="s">
        <v>664</v>
      </c>
      <c r="C144" s="10">
        <v>31921902</v>
      </c>
      <c r="D144" s="80" t="s">
        <v>39</v>
      </c>
      <c r="E144" s="75"/>
      <c r="F144" s="75">
        <v>1000000</v>
      </c>
      <c r="G144" s="75"/>
      <c r="H144" s="75"/>
    </row>
    <row r="145" spans="1:8" s="67" customFormat="1" ht="36.75" thickBot="1">
      <c r="A145" s="78">
        <v>12020435</v>
      </c>
      <c r="B145" s="105"/>
      <c r="C145" s="10">
        <v>31921902</v>
      </c>
      <c r="D145" s="80" t="s">
        <v>40</v>
      </c>
      <c r="E145" s="75"/>
      <c r="F145" s="75"/>
      <c r="G145" s="75"/>
      <c r="H145" s="75"/>
    </row>
    <row r="146" spans="1:8" s="67" customFormat="1" ht="36.75" thickBot="1">
      <c r="A146" s="78">
        <v>12020436</v>
      </c>
      <c r="B146" s="105"/>
      <c r="C146" s="10">
        <v>31921902</v>
      </c>
      <c r="D146" s="80" t="s">
        <v>41</v>
      </c>
      <c r="E146" s="75"/>
      <c r="F146" s="75"/>
      <c r="G146" s="75"/>
      <c r="H146" s="75"/>
    </row>
    <row r="147" spans="1:8" s="67" customFormat="1" ht="36.75" thickBot="1">
      <c r="A147" s="78">
        <v>12020437</v>
      </c>
      <c r="B147" s="105"/>
      <c r="C147" s="10">
        <v>31921902</v>
      </c>
      <c r="D147" s="80" t="s">
        <v>42</v>
      </c>
      <c r="E147" s="75"/>
      <c r="F147" s="89"/>
      <c r="G147" s="75"/>
      <c r="H147" s="89"/>
    </row>
    <row r="148" spans="1:8" s="67" customFormat="1" ht="36.75" thickBot="1">
      <c r="A148" s="78">
        <v>12020438</v>
      </c>
      <c r="B148" s="105"/>
      <c r="C148" s="10">
        <v>31921902</v>
      </c>
      <c r="D148" s="80" t="s">
        <v>43</v>
      </c>
      <c r="E148" s="76">
        <v>135000</v>
      </c>
      <c r="F148" s="166">
        <v>1000000</v>
      </c>
      <c r="G148" s="76"/>
      <c r="H148" s="166"/>
    </row>
    <row r="149" spans="1:8" s="67" customFormat="1" thickBot="1">
      <c r="A149" s="78">
        <v>12020439</v>
      </c>
      <c r="B149" s="105"/>
      <c r="C149" s="10">
        <v>31921902</v>
      </c>
      <c r="D149" s="80" t="s">
        <v>44</v>
      </c>
      <c r="E149" s="75"/>
      <c r="F149" s="96"/>
      <c r="G149" s="75"/>
      <c r="H149" s="96"/>
    </row>
    <row r="150" spans="1:8" s="67" customFormat="1" thickBot="1">
      <c r="A150" s="78">
        <v>12020440</v>
      </c>
      <c r="B150" s="79" t="s">
        <v>664</v>
      </c>
      <c r="C150" s="10">
        <v>31921902</v>
      </c>
      <c r="D150" s="80" t="s">
        <v>45</v>
      </c>
      <c r="E150" s="75"/>
      <c r="F150" s="75"/>
      <c r="G150" s="75"/>
      <c r="H150" s="75"/>
    </row>
    <row r="151" spans="1:8" s="67" customFormat="1" thickBot="1">
      <c r="A151" s="78">
        <v>12020441</v>
      </c>
      <c r="B151" s="79" t="s">
        <v>664</v>
      </c>
      <c r="C151" s="10">
        <v>31921902</v>
      </c>
      <c r="D151" s="80" t="s">
        <v>46</v>
      </c>
      <c r="E151" s="75"/>
      <c r="F151" s="75"/>
      <c r="G151" s="75"/>
      <c r="H151" s="75"/>
    </row>
    <row r="152" spans="1:8" s="67" customFormat="1" thickBot="1">
      <c r="A152" s="78">
        <v>12020442</v>
      </c>
      <c r="B152" s="105"/>
      <c r="C152" s="10">
        <v>31921902</v>
      </c>
      <c r="D152" s="80" t="s">
        <v>47</v>
      </c>
      <c r="E152" s="75"/>
      <c r="F152" s="75"/>
      <c r="G152" s="75"/>
      <c r="H152" s="75"/>
    </row>
    <row r="153" spans="1:8" s="67" customFormat="1" thickBot="1">
      <c r="A153" s="78">
        <v>12020445</v>
      </c>
      <c r="B153" s="105"/>
      <c r="C153" s="10">
        <v>31921902</v>
      </c>
      <c r="D153" s="80" t="s">
        <v>48</v>
      </c>
      <c r="E153" s="75"/>
      <c r="F153" s="75"/>
      <c r="G153" s="75"/>
      <c r="H153" s="75"/>
    </row>
    <row r="154" spans="1:8" s="67" customFormat="1" ht="36.75" thickBot="1">
      <c r="A154" s="78">
        <v>12020446</v>
      </c>
      <c r="B154" s="79" t="s">
        <v>664</v>
      </c>
      <c r="C154" s="10">
        <v>31921902</v>
      </c>
      <c r="D154" s="80" t="s">
        <v>49</v>
      </c>
      <c r="E154" s="75"/>
      <c r="F154" s="75"/>
      <c r="G154" s="75"/>
      <c r="H154" s="75"/>
    </row>
    <row r="155" spans="1:8" s="67" customFormat="1" ht="36.75" thickBot="1">
      <c r="A155" s="78">
        <v>12020447</v>
      </c>
      <c r="B155" s="105"/>
      <c r="C155" s="10">
        <v>31921902</v>
      </c>
      <c r="D155" s="80" t="s">
        <v>50</v>
      </c>
      <c r="E155" s="75"/>
      <c r="F155" s="75"/>
      <c r="G155" s="75"/>
      <c r="H155" s="75"/>
    </row>
    <row r="156" spans="1:8" s="67" customFormat="1" thickBot="1">
      <c r="A156" s="78">
        <v>12020454</v>
      </c>
      <c r="B156" s="105"/>
      <c r="C156" s="10">
        <v>31921902</v>
      </c>
      <c r="D156" s="80" t="s">
        <v>51</v>
      </c>
      <c r="E156" s="75"/>
      <c r="F156" s="75">
        <v>500000</v>
      </c>
      <c r="G156" s="75"/>
      <c r="H156" s="75"/>
    </row>
    <row r="157" spans="1:8" s="67" customFormat="1" thickBot="1">
      <c r="A157" s="78">
        <v>12020455</v>
      </c>
      <c r="B157" s="79" t="s">
        <v>664</v>
      </c>
      <c r="C157" s="10">
        <v>31921902</v>
      </c>
      <c r="D157" s="80" t="s">
        <v>52</v>
      </c>
      <c r="E157" s="75"/>
      <c r="F157" s="75">
        <v>10000</v>
      </c>
      <c r="G157" s="75"/>
      <c r="H157" s="75"/>
    </row>
    <row r="158" spans="1:8" s="67" customFormat="1" thickBot="1">
      <c r="A158" s="78">
        <v>12020456</v>
      </c>
      <c r="B158" s="105"/>
      <c r="C158" s="10">
        <v>31921902</v>
      </c>
      <c r="D158" s="80" t="s">
        <v>53</v>
      </c>
      <c r="E158" s="75"/>
      <c r="F158" s="75"/>
      <c r="G158" s="75"/>
      <c r="H158" s="75"/>
    </row>
    <row r="159" spans="1:8" s="67" customFormat="1" thickBot="1">
      <c r="A159" s="78">
        <v>12020457</v>
      </c>
      <c r="B159" s="105"/>
      <c r="C159" s="10">
        <v>31921902</v>
      </c>
      <c r="D159" s="80" t="s">
        <v>54</v>
      </c>
      <c r="E159" s="75"/>
      <c r="F159" s="75"/>
      <c r="G159" s="75"/>
      <c r="H159" s="75"/>
    </row>
    <row r="160" spans="1:8" s="67" customFormat="1" thickBot="1">
      <c r="A160" s="78">
        <v>12020467</v>
      </c>
      <c r="B160" s="105"/>
      <c r="C160" s="10">
        <v>31921902</v>
      </c>
      <c r="D160" s="115" t="s">
        <v>55</v>
      </c>
      <c r="E160" s="75"/>
      <c r="F160" s="75"/>
      <c r="G160" s="75"/>
      <c r="H160" s="75"/>
    </row>
    <row r="161" spans="1:8" s="67" customFormat="1" ht="36.75" thickBot="1">
      <c r="A161" s="78">
        <v>12020468</v>
      </c>
      <c r="B161" s="105"/>
      <c r="C161" s="10">
        <v>31921902</v>
      </c>
      <c r="D161" s="115" t="s">
        <v>56</v>
      </c>
      <c r="E161" s="75"/>
      <c r="F161" s="75"/>
      <c r="G161" s="75"/>
      <c r="H161" s="75"/>
    </row>
    <row r="162" spans="1:8" s="67" customFormat="1" thickBot="1">
      <c r="A162" s="78">
        <v>12020469</v>
      </c>
      <c r="B162" s="105"/>
      <c r="C162" s="10">
        <v>31921902</v>
      </c>
      <c r="D162" s="115" t="s">
        <v>57</v>
      </c>
      <c r="E162" s="75"/>
      <c r="F162" s="75"/>
      <c r="G162" s="75"/>
      <c r="H162" s="75"/>
    </row>
    <row r="163" spans="1:8" s="67" customFormat="1" thickBot="1">
      <c r="A163" s="78">
        <v>12020470</v>
      </c>
      <c r="B163" s="105"/>
      <c r="C163" s="10">
        <v>31921902</v>
      </c>
      <c r="D163" s="119" t="s">
        <v>58</v>
      </c>
      <c r="E163" s="75"/>
      <c r="F163" s="75"/>
      <c r="G163" s="75"/>
      <c r="H163" s="75"/>
    </row>
    <row r="164" spans="1:8" s="67" customFormat="1" thickBot="1">
      <c r="A164" s="78">
        <v>12020471</v>
      </c>
      <c r="B164" s="79" t="s">
        <v>664</v>
      </c>
      <c r="C164" s="10">
        <v>31921902</v>
      </c>
      <c r="D164" s="119" t="s">
        <v>59</v>
      </c>
      <c r="E164" s="75"/>
      <c r="F164" s="75"/>
      <c r="G164" s="75"/>
      <c r="H164" s="75"/>
    </row>
    <row r="165" spans="1:8" s="67" customFormat="1" thickBot="1">
      <c r="A165" s="78">
        <v>12020472</v>
      </c>
      <c r="B165" s="105"/>
      <c r="C165" s="10">
        <v>31921902</v>
      </c>
      <c r="D165" s="119" t="s">
        <v>60</v>
      </c>
      <c r="E165" s="75"/>
      <c r="F165" s="75"/>
      <c r="G165" s="75"/>
      <c r="H165" s="75"/>
    </row>
    <row r="166" spans="1:8" s="67" customFormat="1" thickBot="1">
      <c r="A166" s="78">
        <v>12020473</v>
      </c>
      <c r="B166" s="79" t="s">
        <v>664</v>
      </c>
      <c r="C166" s="10">
        <v>31921902</v>
      </c>
      <c r="D166" s="119" t="s">
        <v>61</v>
      </c>
      <c r="E166" s="75"/>
      <c r="F166" s="75"/>
      <c r="G166" s="75"/>
      <c r="H166" s="75"/>
    </row>
    <row r="167" spans="1:8" s="67" customFormat="1" thickBot="1">
      <c r="A167" s="78">
        <v>12020474</v>
      </c>
      <c r="B167" s="105"/>
      <c r="C167" s="10">
        <v>31921902</v>
      </c>
      <c r="D167" s="119" t="s">
        <v>62</v>
      </c>
      <c r="E167" s="75"/>
      <c r="F167" s="75"/>
      <c r="G167" s="75"/>
      <c r="H167" s="75"/>
    </row>
    <row r="168" spans="1:8" s="67" customFormat="1" thickBot="1">
      <c r="A168" s="78">
        <v>12020475</v>
      </c>
      <c r="B168" s="105"/>
      <c r="C168" s="10">
        <v>31921902</v>
      </c>
      <c r="D168" s="119" t="s">
        <v>63</v>
      </c>
      <c r="E168" s="75"/>
      <c r="F168" s="75"/>
      <c r="G168" s="75"/>
      <c r="H168" s="75"/>
    </row>
    <row r="169" spans="1:8" s="67" customFormat="1" thickBot="1">
      <c r="A169" s="78">
        <v>12020476</v>
      </c>
      <c r="B169" s="105"/>
      <c r="C169" s="10">
        <v>31921902</v>
      </c>
      <c r="D169" s="119" t="s">
        <v>64</v>
      </c>
      <c r="E169" s="75"/>
      <c r="F169" s="75"/>
      <c r="G169" s="75"/>
      <c r="H169" s="75"/>
    </row>
    <row r="170" spans="1:8" s="67" customFormat="1" thickBot="1">
      <c r="A170" s="78">
        <v>12020477</v>
      </c>
      <c r="B170" s="105"/>
      <c r="C170" s="10">
        <v>31921902</v>
      </c>
      <c r="D170" s="119" t="s">
        <v>65</v>
      </c>
      <c r="E170" s="75"/>
      <c r="F170" s="75"/>
      <c r="G170" s="75"/>
      <c r="H170" s="75"/>
    </row>
    <row r="171" spans="1:8" s="67" customFormat="1" thickBot="1">
      <c r="A171" s="78">
        <v>12020478</v>
      </c>
      <c r="B171" s="105"/>
      <c r="C171" s="10">
        <v>31921902</v>
      </c>
      <c r="D171" s="119" t="s">
        <v>66</v>
      </c>
      <c r="E171" s="75"/>
      <c r="F171" s="75"/>
      <c r="G171" s="75"/>
      <c r="H171" s="75"/>
    </row>
    <row r="172" spans="1:8" s="67" customFormat="1" thickBot="1">
      <c r="A172" s="78">
        <v>12020479</v>
      </c>
      <c r="B172" s="79" t="s">
        <v>664</v>
      </c>
      <c r="C172" s="10">
        <v>31921902</v>
      </c>
      <c r="D172" s="119" t="s">
        <v>67</v>
      </c>
      <c r="E172" s="75"/>
      <c r="F172" s="75"/>
      <c r="G172" s="75"/>
      <c r="H172" s="75"/>
    </row>
    <row r="173" spans="1:8" s="67" customFormat="1" thickBot="1">
      <c r="A173" s="78">
        <v>12020480</v>
      </c>
      <c r="B173" s="105"/>
      <c r="C173" s="10">
        <v>31921902</v>
      </c>
      <c r="D173" s="119" t="s">
        <v>68</v>
      </c>
      <c r="E173" s="75"/>
      <c r="F173" s="75"/>
      <c r="G173" s="75"/>
      <c r="H173" s="75"/>
    </row>
    <row r="174" spans="1:8" s="67" customFormat="1" thickBot="1">
      <c r="A174" s="78">
        <v>12020481</v>
      </c>
      <c r="B174" s="79" t="s">
        <v>664</v>
      </c>
      <c r="C174" s="10">
        <v>31921902</v>
      </c>
      <c r="D174" s="119" t="s">
        <v>69</v>
      </c>
      <c r="E174" s="75"/>
      <c r="F174" s="75">
        <v>1000000</v>
      </c>
      <c r="G174" s="75"/>
      <c r="H174" s="75"/>
    </row>
    <row r="175" spans="1:8" s="67" customFormat="1" thickBot="1">
      <c r="A175" s="78">
        <v>12020482</v>
      </c>
      <c r="B175" s="105"/>
      <c r="C175" s="10">
        <v>31921902</v>
      </c>
      <c r="D175" s="119" t="s">
        <v>70</v>
      </c>
      <c r="E175" s="75"/>
      <c r="F175" s="75"/>
      <c r="G175" s="75"/>
      <c r="H175" s="75"/>
    </row>
    <row r="176" spans="1:8" s="67" customFormat="1" thickBot="1">
      <c r="A176" s="78">
        <v>12020483</v>
      </c>
      <c r="B176" s="105"/>
      <c r="C176" s="10">
        <v>31921902</v>
      </c>
      <c r="D176" s="119" t="s">
        <v>71</v>
      </c>
      <c r="E176" s="75"/>
      <c r="F176" s="75"/>
      <c r="G176" s="75"/>
      <c r="H176" s="75"/>
    </row>
    <row r="177" spans="1:8" s="67" customFormat="1" thickBot="1">
      <c r="A177" s="78">
        <v>12020484</v>
      </c>
      <c r="B177" s="105"/>
      <c r="C177" s="10">
        <v>31921902</v>
      </c>
      <c r="D177" s="119" t="s">
        <v>72</v>
      </c>
      <c r="E177" s="75"/>
      <c r="F177" s="75"/>
      <c r="G177" s="75"/>
      <c r="H177" s="75"/>
    </row>
    <row r="178" spans="1:8" s="67" customFormat="1" thickBot="1">
      <c r="A178" s="78">
        <v>12020485</v>
      </c>
      <c r="B178" s="105"/>
      <c r="C178" s="10">
        <v>31921902</v>
      </c>
      <c r="D178" s="119" t="s">
        <v>73</v>
      </c>
      <c r="E178" s="75"/>
      <c r="F178" s="75"/>
      <c r="G178" s="75"/>
      <c r="H178" s="75"/>
    </row>
    <row r="179" spans="1:8" s="67" customFormat="1" thickBot="1">
      <c r="A179" s="78">
        <v>12020486</v>
      </c>
      <c r="B179" s="105"/>
      <c r="C179" s="10">
        <v>31921902</v>
      </c>
      <c r="D179" s="119" t="s">
        <v>74</v>
      </c>
      <c r="E179" s="75"/>
      <c r="F179" s="75"/>
      <c r="G179" s="75"/>
      <c r="H179" s="75"/>
    </row>
    <row r="180" spans="1:8" s="67" customFormat="1" thickBot="1">
      <c r="A180" s="78">
        <v>12020487</v>
      </c>
      <c r="B180" s="79" t="s">
        <v>664</v>
      </c>
      <c r="C180" s="10">
        <v>31921902</v>
      </c>
      <c r="D180" s="119" t="s">
        <v>75</v>
      </c>
      <c r="E180" s="75"/>
      <c r="F180" s="75"/>
      <c r="G180" s="75"/>
      <c r="H180" s="75"/>
    </row>
    <row r="181" spans="1:8" s="67" customFormat="1" thickBot="1">
      <c r="A181" s="78">
        <v>12020488</v>
      </c>
      <c r="B181" s="105"/>
      <c r="C181" s="10">
        <v>31921902</v>
      </c>
      <c r="D181" s="119" t="s">
        <v>76</v>
      </c>
      <c r="E181" s="75"/>
      <c r="F181" s="75"/>
      <c r="G181" s="75"/>
      <c r="H181" s="75"/>
    </row>
    <row r="182" spans="1:8" s="67" customFormat="1" thickBot="1">
      <c r="A182" s="78">
        <v>12020489</v>
      </c>
      <c r="B182" s="79" t="s">
        <v>664</v>
      </c>
      <c r="C182" s="10">
        <v>31921902</v>
      </c>
      <c r="D182" s="119" t="s">
        <v>296</v>
      </c>
      <c r="E182" s="75">
        <v>511000</v>
      </c>
      <c r="F182" s="75">
        <v>3000000</v>
      </c>
      <c r="G182" s="75"/>
      <c r="H182" s="75"/>
    </row>
    <row r="183" spans="1:8" s="67" customFormat="1" thickBot="1">
      <c r="A183" s="78">
        <v>12020490</v>
      </c>
      <c r="B183" s="79" t="s">
        <v>664</v>
      </c>
      <c r="C183" s="10">
        <v>31921902</v>
      </c>
      <c r="D183" s="119" t="s">
        <v>636</v>
      </c>
      <c r="E183" s="75"/>
      <c r="F183" s="75"/>
      <c r="G183" s="75"/>
      <c r="H183" s="75"/>
    </row>
    <row r="184" spans="1:8" s="67" customFormat="1" ht="24.75" customHeight="1" thickBot="1">
      <c r="A184" s="78">
        <v>12020491</v>
      </c>
      <c r="B184" s="79" t="s">
        <v>664</v>
      </c>
      <c r="C184" s="10">
        <v>31921902</v>
      </c>
      <c r="D184" s="119" t="s">
        <v>637</v>
      </c>
      <c r="E184" s="75"/>
      <c r="F184" s="75">
        <v>1000000</v>
      </c>
      <c r="G184" s="75"/>
      <c r="H184" s="75"/>
    </row>
    <row r="185" spans="1:8" s="67" customFormat="1" thickBot="1">
      <c r="A185" s="97">
        <v>12020492</v>
      </c>
      <c r="B185" s="79" t="s">
        <v>664</v>
      </c>
      <c r="C185" s="10">
        <v>31921902</v>
      </c>
      <c r="D185" s="120" t="s">
        <v>638</v>
      </c>
      <c r="E185" s="89"/>
      <c r="F185" s="89"/>
      <c r="G185" s="89"/>
      <c r="H185" s="89"/>
    </row>
    <row r="186" spans="1:8" s="67" customFormat="1" thickBot="1">
      <c r="A186" s="98"/>
      <c r="B186" s="98"/>
      <c r="C186" s="10">
        <v>31921902</v>
      </c>
      <c r="D186" s="69" t="s">
        <v>560</v>
      </c>
      <c r="E186" s="99">
        <v>2007776</v>
      </c>
      <c r="F186" s="512">
        <v>137532431</v>
      </c>
      <c r="G186" s="99"/>
      <c r="H186" s="512"/>
    </row>
    <row r="187" spans="1:8" s="67" customFormat="1" thickBot="1">
      <c r="A187" s="117">
        <v>12020500</v>
      </c>
      <c r="B187" s="118"/>
      <c r="C187" s="10">
        <v>31921902</v>
      </c>
      <c r="D187" s="103" t="s">
        <v>77</v>
      </c>
      <c r="E187" s="96"/>
      <c r="F187" s="96"/>
      <c r="G187" s="96"/>
      <c r="H187" s="96"/>
    </row>
    <row r="188" spans="1:8" s="67" customFormat="1" ht="36.75" thickBot="1">
      <c r="A188" s="78">
        <v>12020501</v>
      </c>
      <c r="B188" s="79" t="s">
        <v>664</v>
      </c>
      <c r="C188" s="10">
        <v>31921902</v>
      </c>
      <c r="D188" s="80" t="s">
        <v>309</v>
      </c>
      <c r="E188" s="75"/>
      <c r="F188" s="75">
        <v>200000</v>
      </c>
      <c r="G188" s="75"/>
      <c r="H188" s="75"/>
    </row>
    <row r="189" spans="1:8" s="67" customFormat="1" thickBot="1">
      <c r="A189" s="78">
        <v>12020502</v>
      </c>
      <c r="B189" s="105"/>
      <c r="C189" s="10">
        <v>31921902</v>
      </c>
      <c r="D189" s="80" t="s">
        <v>78</v>
      </c>
      <c r="E189" s="75"/>
      <c r="F189" s="75"/>
      <c r="G189" s="75"/>
      <c r="H189" s="75"/>
    </row>
    <row r="190" spans="1:8" s="67" customFormat="1" thickBot="1">
      <c r="A190" s="78">
        <v>12020503</v>
      </c>
      <c r="B190" s="105"/>
      <c r="C190" s="10">
        <v>31921902</v>
      </c>
      <c r="D190" s="80" t="s">
        <v>79</v>
      </c>
      <c r="E190" s="75"/>
      <c r="F190" s="75"/>
      <c r="G190" s="75"/>
      <c r="H190" s="75"/>
    </row>
    <row r="191" spans="1:8" s="67" customFormat="1" thickBot="1">
      <c r="A191" s="78">
        <v>12020504</v>
      </c>
      <c r="B191" s="105"/>
      <c r="C191" s="10">
        <v>31921902</v>
      </c>
      <c r="D191" s="80" t="s">
        <v>80</v>
      </c>
      <c r="E191" s="75"/>
      <c r="F191" s="75"/>
      <c r="G191" s="75"/>
      <c r="H191" s="75"/>
    </row>
    <row r="192" spans="1:8" s="67" customFormat="1" thickBot="1">
      <c r="A192" s="78">
        <v>12020505</v>
      </c>
      <c r="B192" s="105"/>
      <c r="C192" s="10">
        <v>31921902</v>
      </c>
      <c r="D192" s="80" t="s">
        <v>81</v>
      </c>
      <c r="E192" s="75"/>
      <c r="F192" s="75"/>
      <c r="G192" s="75"/>
      <c r="H192" s="75"/>
    </row>
    <row r="193" spans="1:8" s="67" customFormat="1" thickBot="1">
      <c r="A193" s="81">
        <v>12020502</v>
      </c>
      <c r="B193" s="85"/>
      <c r="C193" s="10">
        <v>31921902</v>
      </c>
      <c r="D193" s="80" t="s">
        <v>291</v>
      </c>
      <c r="E193" s="75"/>
      <c r="F193" s="75"/>
      <c r="G193" s="75"/>
      <c r="H193" s="75"/>
    </row>
    <row r="194" spans="1:8" s="67" customFormat="1" thickBot="1">
      <c r="A194" s="86">
        <v>12020503</v>
      </c>
      <c r="B194" s="87"/>
      <c r="C194" s="10">
        <v>31921902</v>
      </c>
      <c r="D194" s="88" t="s">
        <v>292</v>
      </c>
      <c r="E194" s="89"/>
      <c r="F194" s="89"/>
      <c r="G194" s="89"/>
      <c r="H194" s="89"/>
    </row>
    <row r="195" spans="1:8" s="67" customFormat="1" thickBot="1">
      <c r="A195" s="98"/>
      <c r="B195" s="98"/>
      <c r="C195" s="10">
        <v>31921902</v>
      </c>
      <c r="D195" s="69" t="s">
        <v>560</v>
      </c>
      <c r="E195" s="99"/>
      <c r="F195" s="512">
        <v>200000</v>
      </c>
      <c r="G195" s="99"/>
      <c r="H195" s="512"/>
    </row>
    <row r="196" spans="1:8" s="67" customFormat="1" thickBot="1">
      <c r="A196" s="117">
        <v>12020600</v>
      </c>
      <c r="B196" s="79"/>
      <c r="C196" s="10">
        <v>31921902</v>
      </c>
      <c r="D196" s="103" t="s">
        <v>82</v>
      </c>
      <c r="E196" s="96"/>
      <c r="F196" s="96"/>
      <c r="G196" s="96"/>
      <c r="H196" s="96"/>
    </row>
    <row r="197" spans="1:8" s="67" customFormat="1" thickBot="1">
      <c r="A197" s="78">
        <v>12020601</v>
      </c>
      <c r="B197" s="79" t="s">
        <v>664</v>
      </c>
      <c r="C197" s="10">
        <v>31921902</v>
      </c>
      <c r="D197" s="115" t="s">
        <v>83</v>
      </c>
      <c r="E197" s="75"/>
      <c r="F197" s="75"/>
      <c r="G197" s="75"/>
      <c r="H197" s="75"/>
    </row>
    <row r="198" spans="1:8" s="67" customFormat="1" thickBot="1">
      <c r="A198" s="78">
        <v>12020602</v>
      </c>
      <c r="B198" s="105"/>
      <c r="C198" s="10">
        <v>31921902</v>
      </c>
      <c r="D198" s="115" t="s">
        <v>84</v>
      </c>
      <c r="E198" s="75"/>
      <c r="F198" s="75"/>
      <c r="G198" s="75"/>
      <c r="H198" s="75"/>
    </row>
    <row r="199" spans="1:8" s="67" customFormat="1" ht="36.75" thickBot="1">
      <c r="A199" s="78">
        <v>12020603</v>
      </c>
      <c r="B199" s="105"/>
      <c r="C199" s="10">
        <v>31921902</v>
      </c>
      <c r="D199" s="115" t="s">
        <v>85</v>
      </c>
      <c r="E199" s="75"/>
      <c r="F199" s="75"/>
      <c r="G199" s="75"/>
      <c r="H199" s="75"/>
    </row>
    <row r="200" spans="1:8" s="67" customFormat="1" thickBot="1">
      <c r="A200" s="78">
        <v>12020604</v>
      </c>
      <c r="B200" s="105"/>
      <c r="C200" s="10">
        <v>31921902</v>
      </c>
      <c r="D200" s="115" t="s">
        <v>86</v>
      </c>
      <c r="E200" s="75"/>
      <c r="F200" s="75"/>
      <c r="G200" s="75"/>
      <c r="H200" s="75"/>
    </row>
    <row r="201" spans="1:8" s="67" customFormat="1" thickBot="1">
      <c r="A201" s="78">
        <v>12020605</v>
      </c>
      <c r="B201" s="105"/>
      <c r="C201" s="10">
        <v>31921902</v>
      </c>
      <c r="D201" s="80" t="s">
        <v>87</v>
      </c>
      <c r="E201" s="75"/>
      <c r="F201" s="75"/>
      <c r="G201" s="75"/>
      <c r="H201" s="75"/>
    </row>
    <row r="202" spans="1:8" s="67" customFormat="1" thickBot="1">
      <c r="A202" s="78">
        <v>12020606</v>
      </c>
      <c r="B202" s="105"/>
      <c r="C202" s="10">
        <v>31921902</v>
      </c>
      <c r="D202" s="80" t="s">
        <v>88</v>
      </c>
      <c r="E202" s="75"/>
      <c r="F202" s="75"/>
      <c r="G202" s="75"/>
      <c r="H202" s="75"/>
    </row>
    <row r="203" spans="1:8" s="67" customFormat="1" thickBot="1">
      <c r="A203" s="78">
        <v>12020607</v>
      </c>
      <c r="B203" s="79" t="s">
        <v>664</v>
      </c>
      <c r="C203" s="10">
        <v>31921902</v>
      </c>
      <c r="D203" s="80" t="s">
        <v>89</v>
      </c>
      <c r="E203" s="75"/>
      <c r="F203" s="75"/>
      <c r="G203" s="75"/>
      <c r="H203" s="75"/>
    </row>
    <row r="204" spans="1:8" s="67" customFormat="1" thickBot="1">
      <c r="A204" s="78">
        <v>12020617</v>
      </c>
      <c r="B204" s="105"/>
      <c r="C204" s="10">
        <v>31921902</v>
      </c>
      <c r="D204" s="80" t="s">
        <v>90</v>
      </c>
      <c r="E204" s="75"/>
      <c r="F204" s="75"/>
      <c r="G204" s="75"/>
      <c r="H204" s="75"/>
    </row>
    <row r="205" spans="1:8" s="67" customFormat="1" thickBot="1">
      <c r="A205" s="78">
        <v>12020618</v>
      </c>
      <c r="B205" s="105"/>
      <c r="C205" s="10">
        <v>31921902</v>
      </c>
      <c r="D205" s="80" t="s">
        <v>91</v>
      </c>
      <c r="E205" s="75"/>
      <c r="F205" s="75"/>
      <c r="G205" s="75"/>
      <c r="H205" s="75"/>
    </row>
    <row r="206" spans="1:8" s="67" customFormat="1" thickBot="1">
      <c r="A206" s="78">
        <v>12020619</v>
      </c>
      <c r="B206" s="105"/>
      <c r="C206" s="10">
        <v>31921902</v>
      </c>
      <c r="D206" s="80" t="s">
        <v>92</v>
      </c>
      <c r="E206" s="75"/>
      <c r="F206" s="75"/>
      <c r="G206" s="75"/>
      <c r="H206" s="75"/>
    </row>
    <row r="207" spans="1:8" s="67" customFormat="1" ht="36.75" thickBot="1">
      <c r="A207" s="78">
        <v>12020620</v>
      </c>
      <c r="B207" s="105"/>
      <c r="C207" s="10">
        <v>31921902</v>
      </c>
      <c r="D207" s="80" t="s">
        <v>93</v>
      </c>
      <c r="E207" s="75"/>
      <c r="F207" s="75"/>
      <c r="G207" s="75"/>
      <c r="H207" s="75"/>
    </row>
    <row r="208" spans="1:8" s="67" customFormat="1" thickBot="1">
      <c r="A208" s="78">
        <v>12020621</v>
      </c>
      <c r="B208" s="105"/>
      <c r="C208" s="10">
        <v>31921902</v>
      </c>
      <c r="D208" s="80" t="s">
        <v>94</v>
      </c>
      <c r="E208" s="75"/>
      <c r="F208" s="75"/>
      <c r="G208" s="75"/>
      <c r="H208" s="75"/>
    </row>
    <row r="209" spans="1:8" s="67" customFormat="1" thickBot="1">
      <c r="A209" s="78">
        <v>12020622</v>
      </c>
      <c r="B209" s="105"/>
      <c r="C209" s="10">
        <v>31921902</v>
      </c>
      <c r="D209" s="115" t="s">
        <v>95</v>
      </c>
      <c r="E209" s="75"/>
      <c r="F209" s="75"/>
      <c r="G209" s="75"/>
      <c r="H209" s="75"/>
    </row>
    <row r="210" spans="1:8" s="67" customFormat="1" thickBot="1">
      <c r="A210" s="78">
        <v>12020623</v>
      </c>
      <c r="B210" s="105"/>
      <c r="C210" s="10">
        <v>31921902</v>
      </c>
      <c r="D210" s="115" t="s">
        <v>96</v>
      </c>
      <c r="E210" s="75"/>
      <c r="F210" s="75"/>
      <c r="G210" s="75"/>
      <c r="H210" s="75"/>
    </row>
    <row r="211" spans="1:8" s="67" customFormat="1" thickBot="1">
      <c r="A211" s="78">
        <v>12020624</v>
      </c>
      <c r="B211" s="79" t="s">
        <v>664</v>
      </c>
      <c r="C211" s="10">
        <v>31921902</v>
      </c>
      <c r="D211" s="115" t="s">
        <v>97</v>
      </c>
      <c r="E211" s="75"/>
      <c r="F211" s="75"/>
      <c r="G211" s="75"/>
      <c r="H211" s="75"/>
    </row>
    <row r="212" spans="1:8" s="67" customFormat="1" thickBot="1">
      <c r="A212" s="78">
        <v>12020625</v>
      </c>
      <c r="B212" s="79" t="s">
        <v>664</v>
      </c>
      <c r="C212" s="10">
        <v>31921902</v>
      </c>
      <c r="D212" s="115" t="s">
        <v>98</v>
      </c>
      <c r="E212" s="75"/>
      <c r="F212" s="75"/>
      <c r="G212" s="75"/>
      <c r="H212" s="75"/>
    </row>
    <row r="213" spans="1:8" s="67" customFormat="1" thickBot="1">
      <c r="A213" s="78">
        <v>12020626</v>
      </c>
      <c r="B213" s="105"/>
      <c r="C213" s="10">
        <v>31921902</v>
      </c>
      <c r="D213" s="115" t="s">
        <v>99</v>
      </c>
      <c r="E213" s="75"/>
      <c r="F213" s="75"/>
      <c r="G213" s="75"/>
      <c r="H213" s="75"/>
    </row>
    <row r="214" spans="1:8" s="67" customFormat="1" thickBot="1">
      <c r="A214" s="78">
        <v>12020627</v>
      </c>
      <c r="B214" s="105"/>
      <c r="C214" s="10">
        <v>31921902</v>
      </c>
      <c r="D214" s="115" t="s">
        <v>100</v>
      </c>
      <c r="E214" s="75"/>
      <c r="F214" s="75"/>
      <c r="G214" s="75"/>
      <c r="H214" s="75"/>
    </row>
    <row r="215" spans="1:8" s="67" customFormat="1" thickBot="1">
      <c r="A215" s="78">
        <v>12020628</v>
      </c>
      <c r="B215" s="79" t="s">
        <v>664</v>
      </c>
      <c r="C215" s="10">
        <v>31921902</v>
      </c>
      <c r="D215" s="115" t="s">
        <v>639</v>
      </c>
      <c r="E215" s="75"/>
      <c r="F215" s="75"/>
      <c r="G215" s="75"/>
      <c r="H215" s="75"/>
    </row>
    <row r="216" spans="1:8" s="67" customFormat="1" thickBot="1">
      <c r="A216" s="78">
        <v>12020629</v>
      </c>
      <c r="B216" s="105"/>
      <c r="C216" s="10">
        <v>31921902</v>
      </c>
      <c r="D216" s="80" t="s">
        <v>101</v>
      </c>
      <c r="E216" s="75"/>
      <c r="F216" s="75"/>
      <c r="G216" s="75"/>
      <c r="H216" s="75"/>
    </row>
    <row r="217" spans="1:8" s="67" customFormat="1" thickBot="1">
      <c r="A217" s="78">
        <v>12020630</v>
      </c>
      <c r="B217" s="79" t="s">
        <v>664</v>
      </c>
      <c r="C217" s="10">
        <v>31921902</v>
      </c>
      <c r="D217" s="119" t="s">
        <v>102</v>
      </c>
      <c r="E217" s="75"/>
      <c r="F217" s="75"/>
      <c r="G217" s="75"/>
      <c r="H217" s="75"/>
    </row>
    <row r="218" spans="1:8" s="67" customFormat="1" thickBot="1">
      <c r="A218" s="97">
        <v>12020631</v>
      </c>
      <c r="B218" s="79" t="s">
        <v>664</v>
      </c>
      <c r="C218" s="10">
        <v>31921902</v>
      </c>
      <c r="D218" s="88" t="s">
        <v>310</v>
      </c>
      <c r="E218" s="89"/>
      <c r="F218" s="89"/>
      <c r="G218" s="89"/>
      <c r="H218" s="89"/>
    </row>
    <row r="219" spans="1:8" s="67" customFormat="1" thickBot="1">
      <c r="A219" s="98"/>
      <c r="B219" s="98"/>
      <c r="C219" s="10">
        <v>31921902</v>
      </c>
      <c r="D219" s="69" t="s">
        <v>560</v>
      </c>
      <c r="E219" s="93"/>
      <c r="F219" s="549"/>
      <c r="G219" s="93"/>
      <c r="H219" s="549"/>
    </row>
    <row r="220" spans="1:8" s="67" customFormat="1" thickBot="1">
      <c r="A220" s="117">
        <v>12020700</v>
      </c>
      <c r="B220" s="118"/>
      <c r="C220" s="10">
        <v>31921902</v>
      </c>
      <c r="D220" s="121" t="s">
        <v>103</v>
      </c>
      <c r="E220" s="96"/>
      <c r="F220" s="96"/>
      <c r="G220" s="96"/>
      <c r="H220" s="96"/>
    </row>
    <row r="221" spans="1:8" s="67" customFormat="1" thickBot="1">
      <c r="A221" s="78">
        <v>12020701</v>
      </c>
      <c r="B221" s="79" t="s">
        <v>664</v>
      </c>
      <c r="C221" s="10">
        <v>31921902</v>
      </c>
      <c r="D221" s="115" t="s">
        <v>640</v>
      </c>
      <c r="E221" s="75"/>
      <c r="F221" s="75"/>
      <c r="G221" s="75"/>
      <c r="H221" s="75"/>
    </row>
    <row r="222" spans="1:8" s="67" customFormat="1" thickBot="1">
      <c r="A222" s="78">
        <v>12020702</v>
      </c>
      <c r="B222" s="105"/>
      <c r="C222" s="10">
        <v>31921902</v>
      </c>
      <c r="D222" s="115" t="s">
        <v>104</v>
      </c>
      <c r="E222" s="75"/>
      <c r="F222" s="75"/>
      <c r="G222" s="75"/>
      <c r="H222" s="75"/>
    </row>
    <row r="223" spans="1:8" s="67" customFormat="1" thickBot="1">
      <c r="A223" s="78">
        <v>12020703</v>
      </c>
      <c r="B223" s="105"/>
      <c r="C223" s="10">
        <v>31921902</v>
      </c>
      <c r="D223" s="115" t="s">
        <v>105</v>
      </c>
      <c r="E223" s="75"/>
      <c r="F223" s="75"/>
      <c r="G223" s="75"/>
      <c r="H223" s="75"/>
    </row>
    <row r="224" spans="1:8" s="67" customFormat="1" thickBot="1">
      <c r="A224" s="78">
        <v>12020704</v>
      </c>
      <c r="B224" s="105"/>
      <c r="C224" s="10">
        <v>31921902</v>
      </c>
      <c r="D224" s="115" t="s">
        <v>106</v>
      </c>
      <c r="E224" s="75"/>
      <c r="F224" s="75"/>
      <c r="G224" s="75"/>
      <c r="H224" s="75"/>
    </row>
    <row r="225" spans="1:8" s="67" customFormat="1" thickBot="1">
      <c r="A225" s="78">
        <v>12020705</v>
      </c>
      <c r="B225" s="105"/>
      <c r="C225" s="10">
        <v>31921902</v>
      </c>
      <c r="D225" s="115" t="s">
        <v>107</v>
      </c>
      <c r="E225" s="75"/>
      <c r="F225" s="75">
        <v>500000</v>
      </c>
      <c r="G225" s="75"/>
      <c r="H225" s="75"/>
    </row>
    <row r="226" spans="1:8" s="67" customFormat="1" thickBot="1">
      <c r="A226" s="78">
        <v>12020706</v>
      </c>
      <c r="B226" s="105"/>
      <c r="C226" s="10">
        <v>31921902</v>
      </c>
      <c r="D226" s="115" t="s">
        <v>108</v>
      </c>
      <c r="E226" s="75"/>
      <c r="F226" s="75"/>
      <c r="G226" s="75"/>
      <c r="H226" s="75"/>
    </row>
    <row r="227" spans="1:8" s="67" customFormat="1" thickBot="1">
      <c r="A227" s="78">
        <v>12020707</v>
      </c>
      <c r="B227" s="105"/>
      <c r="C227" s="10">
        <v>31921902</v>
      </c>
      <c r="D227" s="115" t="s">
        <v>109</v>
      </c>
      <c r="E227" s="75"/>
      <c r="F227" s="75"/>
      <c r="G227" s="75"/>
      <c r="H227" s="75"/>
    </row>
    <row r="228" spans="1:8" s="67" customFormat="1" thickBot="1">
      <c r="A228" s="78">
        <v>12020708</v>
      </c>
      <c r="B228" s="105"/>
      <c r="C228" s="10">
        <v>31921902</v>
      </c>
      <c r="D228" s="115" t="s">
        <v>110</v>
      </c>
      <c r="E228" s="75"/>
      <c r="F228" s="75"/>
      <c r="G228" s="75"/>
      <c r="H228" s="75"/>
    </row>
    <row r="229" spans="1:8" s="67" customFormat="1" thickBot="1">
      <c r="A229" s="78">
        <v>12020709</v>
      </c>
      <c r="B229" s="105"/>
      <c r="C229" s="10">
        <v>31921902</v>
      </c>
      <c r="D229" s="115" t="s">
        <v>111</v>
      </c>
      <c r="E229" s="75"/>
      <c r="F229" s="75"/>
      <c r="G229" s="75"/>
      <c r="H229" s="75"/>
    </row>
    <row r="230" spans="1:8" s="67" customFormat="1" thickBot="1">
      <c r="A230" s="78">
        <v>12020710</v>
      </c>
      <c r="B230" s="105"/>
      <c r="C230" s="10">
        <v>31921902</v>
      </c>
      <c r="D230" s="115" t="s">
        <v>112</v>
      </c>
      <c r="E230" s="75"/>
      <c r="F230" s="75"/>
      <c r="G230" s="75"/>
      <c r="H230" s="75"/>
    </row>
    <row r="231" spans="1:8" s="67" customFormat="1" thickBot="1">
      <c r="A231" s="78">
        <v>12020711</v>
      </c>
      <c r="B231" s="105"/>
      <c r="C231" s="10">
        <v>31921902</v>
      </c>
      <c r="D231" s="115" t="s">
        <v>113</v>
      </c>
      <c r="E231" s="75"/>
      <c r="F231" s="75">
        <v>500000</v>
      </c>
      <c r="G231" s="75"/>
      <c r="H231" s="75"/>
    </row>
    <row r="232" spans="1:8" s="67" customFormat="1" thickBot="1">
      <c r="A232" s="78">
        <v>12020712</v>
      </c>
      <c r="B232" s="105"/>
      <c r="C232" s="10">
        <v>31921902</v>
      </c>
      <c r="D232" s="115" t="s">
        <v>114</v>
      </c>
      <c r="E232" s="75"/>
      <c r="F232" s="75"/>
      <c r="G232" s="75"/>
      <c r="H232" s="75"/>
    </row>
    <row r="233" spans="1:8" s="67" customFormat="1" thickBot="1">
      <c r="A233" s="78">
        <v>12020713</v>
      </c>
      <c r="B233" s="105"/>
      <c r="C233" s="10">
        <v>31921902</v>
      </c>
      <c r="D233" s="115" t="s">
        <v>115</v>
      </c>
      <c r="E233" s="75"/>
      <c r="F233" s="75"/>
      <c r="G233" s="75"/>
      <c r="H233" s="75"/>
    </row>
    <row r="234" spans="1:8" s="67" customFormat="1" thickBot="1">
      <c r="A234" s="78">
        <v>12020714</v>
      </c>
      <c r="B234" s="105"/>
      <c r="C234" s="10">
        <v>31921902</v>
      </c>
      <c r="D234" s="115" t="s">
        <v>116</v>
      </c>
      <c r="E234" s="75"/>
      <c r="F234" s="75"/>
      <c r="G234" s="75"/>
      <c r="H234" s="75"/>
    </row>
    <row r="235" spans="1:8" s="67" customFormat="1" thickBot="1">
      <c r="A235" s="78">
        <v>12020715</v>
      </c>
      <c r="B235" s="105"/>
      <c r="C235" s="10">
        <v>31921902</v>
      </c>
      <c r="D235" s="115" t="s">
        <v>117</v>
      </c>
      <c r="E235" s="75"/>
      <c r="F235" s="75"/>
      <c r="G235" s="75"/>
      <c r="H235" s="75"/>
    </row>
    <row r="236" spans="1:8" s="67" customFormat="1" thickBot="1">
      <c r="A236" s="78">
        <v>12020716</v>
      </c>
      <c r="B236" s="79" t="s">
        <v>664</v>
      </c>
      <c r="C236" s="10">
        <v>31921902</v>
      </c>
      <c r="D236" s="115" t="s">
        <v>118</v>
      </c>
      <c r="E236" s="75"/>
      <c r="F236" s="75"/>
      <c r="G236" s="75"/>
      <c r="H236" s="75"/>
    </row>
    <row r="237" spans="1:8" s="67" customFormat="1" thickBot="1">
      <c r="A237" s="78">
        <v>12020717</v>
      </c>
      <c r="B237" s="105"/>
      <c r="C237" s="10">
        <v>31921902</v>
      </c>
      <c r="D237" s="115" t="s">
        <v>119</v>
      </c>
      <c r="E237" s="75"/>
      <c r="F237" s="75"/>
      <c r="G237" s="75"/>
      <c r="H237" s="75"/>
    </row>
    <row r="238" spans="1:8" s="67" customFormat="1" ht="36.75" thickBot="1">
      <c r="A238" s="78">
        <v>12020718</v>
      </c>
      <c r="B238" s="105"/>
      <c r="C238" s="10">
        <v>31921902</v>
      </c>
      <c r="D238" s="80" t="s">
        <v>120</v>
      </c>
      <c r="E238" s="75"/>
      <c r="F238" s="75"/>
      <c r="G238" s="75"/>
      <c r="H238" s="75"/>
    </row>
    <row r="239" spans="1:8" s="67" customFormat="1" ht="36.75" thickBot="1">
      <c r="A239" s="78">
        <v>12020719</v>
      </c>
      <c r="B239" s="79" t="s">
        <v>664</v>
      </c>
      <c r="C239" s="10">
        <v>31921902</v>
      </c>
      <c r="D239" s="115" t="s">
        <v>121</v>
      </c>
      <c r="E239" s="75"/>
      <c r="F239" s="75"/>
      <c r="G239" s="75"/>
      <c r="H239" s="75"/>
    </row>
    <row r="240" spans="1:8" s="67" customFormat="1" ht="23.25" customHeight="1" thickBot="1">
      <c r="A240" s="78">
        <v>12020720</v>
      </c>
      <c r="B240" s="79" t="s">
        <v>664</v>
      </c>
      <c r="C240" s="10">
        <v>31921902</v>
      </c>
      <c r="D240" s="115" t="s">
        <v>122</v>
      </c>
      <c r="E240" s="75"/>
      <c r="F240" s="75"/>
      <c r="G240" s="75"/>
      <c r="H240" s="75"/>
    </row>
    <row r="241" spans="1:8" s="67" customFormat="1" thickBot="1">
      <c r="A241" s="78">
        <v>12020721</v>
      </c>
      <c r="B241" s="79" t="s">
        <v>664</v>
      </c>
      <c r="C241" s="10">
        <v>31921902</v>
      </c>
      <c r="D241" s="80" t="s">
        <v>123</v>
      </c>
      <c r="E241" s="75"/>
      <c r="F241" s="75"/>
      <c r="G241" s="75"/>
      <c r="H241" s="75"/>
    </row>
    <row r="242" spans="1:8" s="67" customFormat="1" thickBot="1">
      <c r="A242" s="78">
        <v>12020722</v>
      </c>
      <c r="B242" s="105"/>
      <c r="C242" s="10">
        <v>31921902</v>
      </c>
      <c r="D242" s="80" t="s">
        <v>124</v>
      </c>
      <c r="E242" s="75"/>
      <c r="F242" s="75"/>
      <c r="G242" s="75"/>
      <c r="H242" s="75"/>
    </row>
    <row r="243" spans="1:8" s="67" customFormat="1" thickBot="1">
      <c r="A243" s="78">
        <v>12020723</v>
      </c>
      <c r="B243" s="79" t="s">
        <v>664</v>
      </c>
      <c r="C243" s="10">
        <v>31921902</v>
      </c>
      <c r="D243" s="80" t="s">
        <v>125</v>
      </c>
      <c r="E243" s="75"/>
      <c r="F243" s="75"/>
      <c r="G243" s="75"/>
      <c r="H243" s="75"/>
    </row>
    <row r="244" spans="1:8" s="67" customFormat="1" thickBot="1">
      <c r="A244" s="78">
        <v>12020724</v>
      </c>
      <c r="B244" s="105"/>
      <c r="C244" s="10">
        <v>31921902</v>
      </c>
      <c r="D244" s="80" t="s">
        <v>126</v>
      </c>
      <c r="E244" s="75"/>
      <c r="F244" s="75"/>
      <c r="G244" s="75"/>
      <c r="H244" s="75"/>
    </row>
    <row r="245" spans="1:8" s="67" customFormat="1" thickBot="1">
      <c r="A245" s="78">
        <v>12020725</v>
      </c>
      <c r="B245" s="105"/>
      <c r="C245" s="10">
        <v>31921902</v>
      </c>
      <c r="D245" s="80" t="s">
        <v>127</v>
      </c>
      <c r="E245" s="75"/>
      <c r="F245" s="75"/>
      <c r="G245" s="75"/>
      <c r="H245" s="75"/>
    </row>
    <row r="246" spans="1:8" s="67" customFormat="1" thickBot="1">
      <c r="A246" s="78">
        <v>12020726</v>
      </c>
      <c r="B246" s="79" t="s">
        <v>664</v>
      </c>
      <c r="C246" s="10">
        <v>31921902</v>
      </c>
      <c r="D246" s="80" t="s">
        <v>128</v>
      </c>
      <c r="E246" s="75">
        <v>20054545</v>
      </c>
      <c r="F246" s="75">
        <v>37000000</v>
      </c>
      <c r="G246" s="75"/>
      <c r="H246" s="75"/>
    </row>
    <row r="247" spans="1:8" s="67" customFormat="1" thickBot="1">
      <c r="A247" s="78">
        <v>12020727</v>
      </c>
      <c r="B247" s="79" t="s">
        <v>664</v>
      </c>
      <c r="C247" s="10">
        <v>31921902</v>
      </c>
      <c r="D247" s="80" t="s">
        <v>129</v>
      </c>
      <c r="E247" s="75"/>
      <c r="F247" s="75"/>
      <c r="G247" s="75"/>
      <c r="H247" s="75"/>
    </row>
    <row r="248" spans="1:8" s="67" customFormat="1" ht="36.75" thickBot="1">
      <c r="A248" s="78">
        <v>12020728</v>
      </c>
      <c r="B248" s="79" t="s">
        <v>664</v>
      </c>
      <c r="C248" s="10">
        <v>31921902</v>
      </c>
      <c r="D248" s="80" t="s">
        <v>130</v>
      </c>
      <c r="E248" s="75"/>
      <c r="F248" s="75"/>
      <c r="G248" s="75"/>
      <c r="H248" s="75"/>
    </row>
    <row r="249" spans="1:8" s="67" customFormat="1" thickBot="1">
      <c r="A249" s="78">
        <v>12020729</v>
      </c>
      <c r="B249" s="79" t="s">
        <v>664</v>
      </c>
      <c r="C249" s="10">
        <v>31921902</v>
      </c>
      <c r="D249" s="80" t="s">
        <v>131</v>
      </c>
      <c r="E249" s="75"/>
      <c r="F249" s="75"/>
      <c r="G249" s="75"/>
      <c r="H249" s="75"/>
    </row>
    <row r="250" spans="1:8" s="67" customFormat="1" thickBot="1">
      <c r="A250" s="78">
        <v>12020730</v>
      </c>
      <c r="B250" s="105"/>
      <c r="C250" s="10">
        <v>31921902</v>
      </c>
      <c r="D250" s="80" t="s">
        <v>132</v>
      </c>
      <c r="E250" s="75"/>
      <c r="F250" s="75"/>
      <c r="G250" s="75"/>
      <c r="H250" s="75"/>
    </row>
    <row r="251" spans="1:8" s="67" customFormat="1" thickBot="1">
      <c r="A251" s="78">
        <v>12020731</v>
      </c>
      <c r="B251" s="79" t="s">
        <v>664</v>
      </c>
      <c r="C251" s="10">
        <v>31921902</v>
      </c>
      <c r="D251" s="80" t="s">
        <v>133</v>
      </c>
      <c r="E251" s="75"/>
      <c r="F251" s="75"/>
      <c r="G251" s="75"/>
      <c r="H251" s="75"/>
    </row>
    <row r="252" spans="1:8" s="67" customFormat="1" thickBot="1">
      <c r="A252" s="78">
        <v>12020732</v>
      </c>
      <c r="B252" s="105"/>
      <c r="C252" s="10">
        <v>31921902</v>
      </c>
      <c r="D252" s="80" t="s">
        <v>134</v>
      </c>
      <c r="E252" s="75"/>
      <c r="F252" s="75"/>
      <c r="G252" s="75"/>
      <c r="H252" s="75"/>
    </row>
    <row r="253" spans="1:8" s="67" customFormat="1" thickBot="1">
      <c r="A253" s="78">
        <v>12020733</v>
      </c>
      <c r="B253" s="105"/>
      <c r="C253" s="10">
        <v>31921902</v>
      </c>
      <c r="D253" s="80" t="s">
        <v>135</v>
      </c>
      <c r="E253" s="75"/>
      <c r="F253" s="75"/>
      <c r="G253" s="75"/>
      <c r="H253" s="75"/>
    </row>
    <row r="254" spans="1:8" s="67" customFormat="1" ht="36.75" thickBot="1">
      <c r="A254" s="78">
        <v>12020736</v>
      </c>
      <c r="B254" s="105"/>
      <c r="C254" s="10">
        <v>31921902</v>
      </c>
      <c r="D254" s="80" t="s">
        <v>136</v>
      </c>
      <c r="E254" s="75"/>
      <c r="F254" s="75"/>
      <c r="G254" s="75"/>
      <c r="H254" s="75"/>
    </row>
    <row r="255" spans="1:8" s="67" customFormat="1" thickBot="1">
      <c r="A255" s="78">
        <v>12020737</v>
      </c>
      <c r="B255" s="105"/>
      <c r="C255" s="10">
        <v>31921902</v>
      </c>
      <c r="D255" s="80" t="s">
        <v>687</v>
      </c>
      <c r="E255" s="75"/>
      <c r="F255" s="75"/>
      <c r="G255" s="75"/>
      <c r="H255" s="75"/>
    </row>
    <row r="256" spans="1:8" s="67" customFormat="1" thickBot="1">
      <c r="A256" s="78">
        <v>12020738</v>
      </c>
      <c r="B256" s="79" t="s">
        <v>664</v>
      </c>
      <c r="C256" s="10">
        <v>31921902</v>
      </c>
      <c r="D256" s="80" t="s">
        <v>686</v>
      </c>
      <c r="E256" s="75"/>
      <c r="F256" s="75">
        <v>3000000</v>
      </c>
      <c r="G256" s="75"/>
      <c r="H256" s="75"/>
    </row>
    <row r="257" spans="1:8" s="67" customFormat="1" thickBot="1">
      <c r="A257" s="78">
        <v>12020739</v>
      </c>
      <c r="B257" s="105"/>
      <c r="C257" s="10">
        <v>31921902</v>
      </c>
      <c r="D257" s="80" t="s">
        <v>137</v>
      </c>
      <c r="E257" s="75"/>
      <c r="F257" s="75"/>
      <c r="G257" s="75"/>
      <c r="H257" s="75"/>
    </row>
    <row r="258" spans="1:8" s="67" customFormat="1" thickBot="1">
      <c r="A258" s="78">
        <v>12020747</v>
      </c>
      <c r="B258" s="105"/>
      <c r="C258" s="10">
        <v>31921902</v>
      </c>
      <c r="D258" s="80" t="s">
        <v>138</v>
      </c>
      <c r="E258" s="75">
        <v>1000000</v>
      </c>
      <c r="F258" s="75">
        <v>3000000</v>
      </c>
      <c r="G258" s="75"/>
      <c r="H258" s="75"/>
    </row>
    <row r="259" spans="1:8" s="67" customFormat="1" thickBot="1">
      <c r="A259" s="78">
        <v>12020748</v>
      </c>
      <c r="B259" s="79" t="s">
        <v>664</v>
      </c>
      <c r="C259" s="10">
        <v>31921902</v>
      </c>
      <c r="D259" s="80" t="s">
        <v>311</v>
      </c>
      <c r="E259" s="75"/>
      <c r="F259" s="75"/>
      <c r="G259" s="75"/>
      <c r="H259" s="75"/>
    </row>
    <row r="260" spans="1:8" s="67" customFormat="1" thickBot="1">
      <c r="A260" s="78">
        <v>12020749</v>
      </c>
      <c r="B260" s="79" t="s">
        <v>664</v>
      </c>
      <c r="C260" s="10">
        <v>31921902</v>
      </c>
      <c r="D260" s="80" t="s">
        <v>297</v>
      </c>
      <c r="E260" s="75"/>
      <c r="F260" s="75">
        <v>500000</v>
      </c>
      <c r="G260" s="75"/>
      <c r="H260" s="75"/>
    </row>
    <row r="261" spans="1:8" s="67" customFormat="1" thickBot="1">
      <c r="A261" s="97">
        <v>12020750</v>
      </c>
      <c r="B261" s="106"/>
      <c r="C261" s="10">
        <v>31921902</v>
      </c>
      <c r="D261" s="88" t="s">
        <v>688</v>
      </c>
      <c r="E261" s="89"/>
      <c r="F261" s="89"/>
      <c r="G261" s="89"/>
      <c r="H261" s="89"/>
    </row>
    <row r="262" spans="1:8" s="67" customFormat="1" thickBot="1">
      <c r="A262" s="98"/>
      <c r="B262" s="98"/>
      <c r="C262" s="10">
        <v>31921902</v>
      </c>
      <c r="D262" s="69" t="s">
        <v>560</v>
      </c>
      <c r="E262" s="93">
        <v>21054545</v>
      </c>
      <c r="F262" s="512">
        <v>44500000</v>
      </c>
      <c r="G262" s="93"/>
      <c r="H262" s="512"/>
    </row>
    <row r="263" spans="1:8" s="67" customFormat="1" ht="36.75" thickBot="1">
      <c r="A263" s="101">
        <v>120209</v>
      </c>
      <c r="B263" s="102"/>
      <c r="C263" s="10">
        <v>31921902</v>
      </c>
      <c r="D263" s="103" t="s">
        <v>641</v>
      </c>
      <c r="E263" s="96"/>
      <c r="F263" s="96"/>
      <c r="G263" s="96"/>
      <c r="H263" s="96"/>
    </row>
    <row r="264" spans="1:8" s="67" customFormat="1" ht="36.75" thickBot="1">
      <c r="A264" s="78">
        <v>12020904</v>
      </c>
      <c r="B264" s="105"/>
      <c r="C264" s="10">
        <v>31921902</v>
      </c>
      <c r="D264" s="80" t="s">
        <v>642</v>
      </c>
      <c r="E264" s="75"/>
      <c r="F264" s="75"/>
      <c r="G264" s="75"/>
      <c r="H264" s="75"/>
    </row>
    <row r="265" spans="1:8" s="67" customFormat="1" thickBot="1">
      <c r="A265" s="78">
        <v>12020905</v>
      </c>
      <c r="B265" s="105"/>
      <c r="C265" s="10">
        <v>31921902</v>
      </c>
      <c r="D265" s="80" t="s">
        <v>643</v>
      </c>
      <c r="E265" s="75"/>
      <c r="F265" s="75"/>
      <c r="G265" s="75"/>
      <c r="H265" s="75"/>
    </row>
    <row r="266" spans="1:8" s="67" customFormat="1" thickBot="1">
      <c r="A266" s="78">
        <v>12020906</v>
      </c>
      <c r="B266" s="105"/>
      <c r="C266" s="10">
        <v>31921902</v>
      </c>
      <c r="D266" s="80" t="s">
        <v>644</v>
      </c>
      <c r="E266" s="75"/>
      <c r="F266" s="75"/>
      <c r="G266" s="75"/>
      <c r="H266" s="75"/>
    </row>
    <row r="267" spans="1:8" s="67" customFormat="1" thickBot="1">
      <c r="A267" s="97">
        <v>12020907</v>
      </c>
      <c r="B267" s="106"/>
      <c r="C267" s="10">
        <v>31921902</v>
      </c>
      <c r="D267" s="88" t="s">
        <v>645</v>
      </c>
      <c r="E267" s="75"/>
      <c r="F267" s="75"/>
      <c r="G267" s="75"/>
      <c r="H267" s="75"/>
    </row>
    <row r="268" spans="1:8" s="67" customFormat="1" thickBot="1">
      <c r="A268" s="98"/>
      <c r="B268" s="98"/>
      <c r="C268" s="10">
        <v>31921902</v>
      </c>
      <c r="D268" s="69" t="s">
        <v>560</v>
      </c>
      <c r="E268" s="75"/>
      <c r="F268" s="75"/>
      <c r="G268" s="75"/>
      <c r="H268" s="75"/>
    </row>
    <row r="269" spans="1:8" s="67" customFormat="1" thickBot="1">
      <c r="A269" s="117">
        <v>12021000</v>
      </c>
      <c r="B269" s="118"/>
      <c r="C269" s="10">
        <v>31921902</v>
      </c>
      <c r="D269" s="103" t="s">
        <v>139</v>
      </c>
      <c r="E269" s="75"/>
      <c r="F269" s="75"/>
      <c r="G269" s="75"/>
      <c r="H269" s="75"/>
    </row>
    <row r="270" spans="1:8" s="67" customFormat="1" thickBot="1">
      <c r="A270" s="78">
        <v>12021001</v>
      </c>
      <c r="B270" s="105"/>
      <c r="C270" s="10">
        <v>31921902</v>
      </c>
      <c r="D270" s="115" t="s">
        <v>140</v>
      </c>
      <c r="E270" s="75"/>
      <c r="F270" s="75"/>
      <c r="G270" s="75"/>
      <c r="H270" s="75"/>
    </row>
    <row r="271" spans="1:8" s="67" customFormat="1" thickBot="1">
      <c r="A271" s="78">
        <v>12021002</v>
      </c>
      <c r="B271" s="105"/>
      <c r="C271" s="10">
        <v>31921902</v>
      </c>
      <c r="D271" s="115" t="s">
        <v>141</v>
      </c>
      <c r="E271" s="75"/>
      <c r="F271" s="75"/>
      <c r="G271" s="75"/>
      <c r="H271" s="75"/>
    </row>
    <row r="272" spans="1:8" s="67" customFormat="1" thickBot="1">
      <c r="A272" s="78">
        <v>12021003</v>
      </c>
      <c r="B272" s="105"/>
      <c r="C272" s="10">
        <v>31921902</v>
      </c>
      <c r="D272" s="115" t="s">
        <v>142</v>
      </c>
      <c r="E272" s="75"/>
      <c r="F272" s="75"/>
      <c r="G272" s="75"/>
      <c r="H272" s="75"/>
    </row>
    <row r="273" spans="1:8" s="67" customFormat="1" thickBot="1">
      <c r="A273" s="78">
        <v>12021004</v>
      </c>
      <c r="B273" s="105"/>
      <c r="C273" s="10">
        <v>31921902</v>
      </c>
      <c r="D273" s="115" t="s">
        <v>143</v>
      </c>
      <c r="E273" s="75"/>
      <c r="F273" s="75"/>
      <c r="G273" s="75"/>
      <c r="H273" s="75"/>
    </row>
    <row r="274" spans="1:8" s="67" customFormat="1" thickBot="1">
      <c r="A274" s="78">
        <v>12021005</v>
      </c>
      <c r="B274" s="105"/>
      <c r="C274" s="10">
        <v>31921902</v>
      </c>
      <c r="D274" s="115" t="s">
        <v>144</v>
      </c>
      <c r="E274" s="75"/>
      <c r="F274" s="75"/>
      <c r="G274" s="75"/>
      <c r="H274" s="75"/>
    </row>
    <row r="275" spans="1:8" s="67" customFormat="1" thickBot="1">
      <c r="A275" s="97">
        <v>12021006</v>
      </c>
      <c r="B275" s="106"/>
      <c r="C275" s="10">
        <v>31921902</v>
      </c>
      <c r="D275" s="120" t="s">
        <v>145</v>
      </c>
      <c r="E275" s="75">
        <v>19000000</v>
      </c>
      <c r="F275" s="75">
        <v>30000000</v>
      </c>
      <c r="G275" s="75"/>
      <c r="H275" s="75"/>
    </row>
    <row r="276" spans="1:8" s="67" customFormat="1" thickBot="1">
      <c r="A276" s="98"/>
      <c r="B276" s="98"/>
      <c r="C276" s="10">
        <v>31921902</v>
      </c>
      <c r="D276" s="69" t="s">
        <v>560</v>
      </c>
      <c r="E276" s="75">
        <v>19000000</v>
      </c>
      <c r="F276" s="75">
        <v>30000000</v>
      </c>
      <c r="G276" s="75"/>
      <c r="H276" s="75"/>
    </row>
    <row r="277" spans="1:8" s="67" customFormat="1" thickBot="1">
      <c r="A277" s="117">
        <v>12021100</v>
      </c>
      <c r="B277" s="118"/>
      <c r="C277" s="10">
        <v>31921902</v>
      </c>
      <c r="D277" s="103" t="s">
        <v>146</v>
      </c>
      <c r="E277" s="75"/>
      <c r="F277" s="89"/>
      <c r="G277" s="75"/>
      <c r="H277" s="89"/>
    </row>
    <row r="278" spans="1:8" s="67" customFormat="1" ht="26.25" customHeight="1" thickBot="1">
      <c r="A278" s="78">
        <v>12021101</v>
      </c>
      <c r="B278" s="79" t="s">
        <v>664</v>
      </c>
      <c r="C278" s="10">
        <v>31921902</v>
      </c>
      <c r="D278" s="80" t="s">
        <v>147</v>
      </c>
      <c r="E278" s="76"/>
      <c r="F278" s="166">
        <v>1000000</v>
      </c>
      <c r="G278" s="76"/>
      <c r="H278" s="166"/>
    </row>
    <row r="279" spans="1:8" s="67" customFormat="1" ht="36.75" thickBot="1">
      <c r="A279" s="78">
        <v>12021102</v>
      </c>
      <c r="B279" s="105"/>
      <c r="C279" s="10">
        <v>31921902</v>
      </c>
      <c r="D279" s="80" t="s">
        <v>646</v>
      </c>
      <c r="E279" s="75"/>
      <c r="F279" s="96"/>
      <c r="G279" s="75"/>
      <c r="H279" s="96"/>
    </row>
    <row r="280" spans="1:8" s="67" customFormat="1" thickBot="1">
      <c r="A280" s="78">
        <v>12021103</v>
      </c>
      <c r="B280" s="105"/>
      <c r="C280" s="10">
        <v>31921902</v>
      </c>
      <c r="D280" s="80" t="s">
        <v>647</v>
      </c>
      <c r="E280" s="75"/>
      <c r="F280" s="75">
        <v>2500000</v>
      </c>
      <c r="G280" s="75"/>
      <c r="H280" s="75"/>
    </row>
    <row r="281" spans="1:8" s="67" customFormat="1" thickBot="1">
      <c r="A281" s="78">
        <v>12021104</v>
      </c>
      <c r="B281" s="79" t="s">
        <v>664</v>
      </c>
      <c r="C281" s="10">
        <v>31921902</v>
      </c>
      <c r="D281" s="80" t="s">
        <v>648</v>
      </c>
      <c r="E281" s="75">
        <v>325800</v>
      </c>
      <c r="F281" s="75">
        <v>3200000</v>
      </c>
      <c r="G281" s="75"/>
      <c r="H281" s="75"/>
    </row>
    <row r="282" spans="1:8" s="67" customFormat="1" thickBot="1">
      <c r="A282" s="78">
        <v>12021105</v>
      </c>
      <c r="B282" s="79" t="s">
        <v>664</v>
      </c>
      <c r="C282" s="10">
        <v>31921902</v>
      </c>
      <c r="D282" s="80" t="s">
        <v>424</v>
      </c>
      <c r="E282" s="75">
        <v>658700</v>
      </c>
      <c r="F282" s="75">
        <v>350000</v>
      </c>
      <c r="G282" s="75"/>
      <c r="H282" s="75"/>
    </row>
    <row r="283" spans="1:8" s="67" customFormat="1" thickBot="1">
      <c r="A283" s="78">
        <v>12021106</v>
      </c>
      <c r="B283" s="79" t="s">
        <v>664</v>
      </c>
      <c r="C283" s="10">
        <v>31921902</v>
      </c>
      <c r="D283" s="80" t="s">
        <v>649</v>
      </c>
      <c r="E283" s="75">
        <v>89700</v>
      </c>
      <c r="F283" s="75">
        <v>100000</v>
      </c>
      <c r="G283" s="75"/>
      <c r="H283" s="75"/>
    </row>
    <row r="284" spans="1:8" s="67" customFormat="1" ht="36.75" thickBot="1">
      <c r="A284" s="78">
        <v>12021107</v>
      </c>
      <c r="B284" s="105"/>
      <c r="C284" s="10">
        <v>31921902</v>
      </c>
      <c r="D284" s="80" t="s">
        <v>650</v>
      </c>
      <c r="E284" s="75"/>
      <c r="F284" s="75"/>
      <c r="G284" s="75"/>
      <c r="H284" s="75"/>
    </row>
    <row r="285" spans="1:8" s="67" customFormat="1" thickBot="1">
      <c r="A285" s="97">
        <v>12021108</v>
      </c>
      <c r="B285" s="106"/>
      <c r="C285" s="10">
        <v>31921902</v>
      </c>
      <c r="D285" s="88" t="s">
        <v>425</v>
      </c>
      <c r="E285" s="89">
        <v>645000</v>
      </c>
      <c r="F285" s="89">
        <v>3000000</v>
      </c>
      <c r="G285" s="89"/>
      <c r="H285" s="89"/>
    </row>
    <row r="286" spans="1:8" s="67" customFormat="1" thickBot="1">
      <c r="A286" s="98"/>
      <c r="B286" s="98"/>
      <c r="C286" s="10">
        <v>31921902</v>
      </c>
      <c r="D286" s="69" t="s">
        <v>560</v>
      </c>
      <c r="E286" s="99">
        <v>1669000</v>
      </c>
      <c r="F286" s="512">
        <v>11800000</v>
      </c>
      <c r="G286" s="99"/>
      <c r="H286" s="512"/>
    </row>
    <row r="287" spans="1:8" s="67" customFormat="1" thickBot="1">
      <c r="A287" s="117">
        <v>12021200</v>
      </c>
      <c r="B287" s="118"/>
      <c r="C287" s="10">
        <v>31921902</v>
      </c>
      <c r="D287" s="121" t="s">
        <v>148</v>
      </c>
      <c r="E287" s="96"/>
      <c r="F287" s="96"/>
      <c r="G287" s="96"/>
      <c r="H287" s="96"/>
    </row>
    <row r="288" spans="1:8" s="67" customFormat="1" thickBot="1">
      <c r="A288" s="78">
        <v>12021201</v>
      </c>
      <c r="B288" s="105"/>
      <c r="C288" s="10">
        <v>31921902</v>
      </c>
      <c r="D288" s="115" t="s">
        <v>140</v>
      </c>
      <c r="E288" s="75"/>
      <c r="F288" s="75"/>
      <c r="G288" s="75"/>
      <c r="H288" s="75"/>
    </row>
    <row r="289" spans="1:8" s="67" customFormat="1" thickBot="1">
      <c r="A289" s="78">
        <v>12021202</v>
      </c>
      <c r="B289" s="105"/>
      <c r="C289" s="10">
        <v>31921902</v>
      </c>
      <c r="D289" s="115" t="s">
        <v>149</v>
      </c>
      <c r="E289" s="75"/>
      <c r="F289" s="75"/>
      <c r="G289" s="75"/>
      <c r="H289" s="75"/>
    </row>
    <row r="290" spans="1:8" s="67" customFormat="1" thickBot="1">
      <c r="A290" s="78">
        <v>12021203</v>
      </c>
      <c r="B290" s="105"/>
      <c r="C290" s="10">
        <v>31921902</v>
      </c>
      <c r="D290" s="115" t="s">
        <v>150</v>
      </c>
      <c r="E290" s="75"/>
      <c r="F290" s="75"/>
      <c r="G290" s="75"/>
      <c r="H290" s="75"/>
    </row>
    <row r="291" spans="1:8" s="67" customFormat="1" thickBot="1">
      <c r="A291" s="78">
        <v>12021204</v>
      </c>
      <c r="B291" s="105"/>
      <c r="C291" s="10">
        <v>31921902</v>
      </c>
      <c r="D291" s="115" t="s">
        <v>151</v>
      </c>
      <c r="E291" s="75"/>
      <c r="F291" s="75"/>
      <c r="G291" s="75"/>
      <c r="H291" s="75"/>
    </row>
    <row r="292" spans="1:8" s="67" customFormat="1" thickBot="1">
      <c r="A292" s="78">
        <v>12021205</v>
      </c>
      <c r="B292" s="105"/>
      <c r="C292" s="10">
        <v>31921902</v>
      </c>
      <c r="D292" s="115" t="s">
        <v>152</v>
      </c>
      <c r="E292" s="75"/>
      <c r="F292" s="75"/>
      <c r="G292" s="75"/>
      <c r="H292" s="75"/>
    </row>
    <row r="293" spans="1:8" s="67" customFormat="1" thickBot="1">
      <c r="A293" s="97">
        <v>12021210</v>
      </c>
      <c r="B293" s="106"/>
      <c r="C293" s="10">
        <v>31921902</v>
      </c>
      <c r="D293" s="116" t="s">
        <v>153</v>
      </c>
      <c r="E293" s="75"/>
      <c r="F293" s="75"/>
      <c r="G293" s="75"/>
      <c r="H293" s="75"/>
    </row>
    <row r="294" spans="1:8" s="67" customFormat="1" thickBot="1">
      <c r="A294" s="98"/>
      <c r="B294" s="98"/>
      <c r="C294" s="10">
        <v>31921902</v>
      </c>
      <c r="D294" s="69" t="s">
        <v>560</v>
      </c>
      <c r="E294" s="75"/>
      <c r="F294" s="75"/>
      <c r="G294" s="75"/>
      <c r="H294" s="75"/>
    </row>
    <row r="295" spans="1:8" s="67" customFormat="1" thickBot="1">
      <c r="A295" s="122">
        <v>13000000</v>
      </c>
      <c r="B295" s="123"/>
      <c r="C295" s="10">
        <v>31921902</v>
      </c>
      <c r="D295" s="124" t="s">
        <v>154</v>
      </c>
      <c r="E295" s="75"/>
      <c r="F295" s="75"/>
      <c r="G295" s="75"/>
      <c r="H295" s="75"/>
    </row>
    <row r="296" spans="1:8" s="67" customFormat="1" thickBot="1">
      <c r="A296" s="125">
        <v>13010000</v>
      </c>
      <c r="B296" s="126"/>
      <c r="C296" s="10">
        <v>31921902</v>
      </c>
      <c r="D296" s="208" t="s">
        <v>154</v>
      </c>
      <c r="E296" s="75"/>
      <c r="F296" s="75"/>
      <c r="G296" s="75"/>
      <c r="H296" s="75"/>
    </row>
    <row r="297" spans="1:8" s="67" customFormat="1" thickBot="1">
      <c r="A297" s="125">
        <v>13010100</v>
      </c>
      <c r="B297" s="126"/>
      <c r="C297" s="10">
        <v>31921902</v>
      </c>
      <c r="D297" s="208" t="s">
        <v>155</v>
      </c>
      <c r="E297" s="75"/>
      <c r="F297" s="75"/>
      <c r="G297" s="75"/>
      <c r="H297" s="75"/>
    </row>
    <row r="298" spans="1:8" s="67" customFormat="1" thickBot="1">
      <c r="A298" s="128">
        <v>13010101</v>
      </c>
      <c r="B298" s="79" t="s">
        <v>664</v>
      </c>
      <c r="C298" s="10">
        <v>31921902</v>
      </c>
      <c r="D298" s="115" t="s">
        <v>156</v>
      </c>
      <c r="E298" s="75"/>
      <c r="F298" s="75"/>
      <c r="G298" s="75"/>
      <c r="H298" s="75"/>
    </row>
    <row r="299" spans="1:8" s="67" customFormat="1" thickBot="1">
      <c r="A299" s="129">
        <v>13010102</v>
      </c>
      <c r="B299" s="79" t="s">
        <v>664</v>
      </c>
      <c r="C299" s="10">
        <v>31921902</v>
      </c>
      <c r="D299" s="116" t="s">
        <v>157</v>
      </c>
      <c r="E299" s="89"/>
      <c r="F299" s="89">
        <v>100000</v>
      </c>
      <c r="G299" s="89"/>
      <c r="H299" s="89"/>
    </row>
    <row r="300" spans="1:8" s="67" customFormat="1" thickBot="1">
      <c r="A300" s="98"/>
      <c r="B300" s="98"/>
      <c r="C300" s="10">
        <v>31921902</v>
      </c>
      <c r="D300" s="69" t="s">
        <v>560</v>
      </c>
      <c r="E300" s="99"/>
      <c r="F300" s="512">
        <v>10000</v>
      </c>
      <c r="G300" s="99"/>
      <c r="H300" s="512"/>
    </row>
    <row r="301" spans="1:8" s="67" customFormat="1" ht="36.75" thickBot="1">
      <c r="A301" s="122">
        <v>14030100</v>
      </c>
      <c r="B301" s="123"/>
      <c r="C301" s="10">
        <v>31921902</v>
      </c>
      <c r="D301" s="124" t="s">
        <v>158</v>
      </c>
      <c r="E301" s="96"/>
      <c r="F301" s="96"/>
      <c r="G301" s="96"/>
      <c r="H301" s="96"/>
    </row>
    <row r="302" spans="1:8" s="67" customFormat="1" ht="36.75" thickBot="1">
      <c r="A302" s="128">
        <v>14030301</v>
      </c>
      <c r="B302" s="472"/>
      <c r="C302" s="10">
        <v>31921902</v>
      </c>
      <c r="D302" s="115" t="s">
        <v>159</v>
      </c>
      <c r="E302" s="75"/>
      <c r="F302" s="75"/>
      <c r="G302" s="75"/>
      <c r="H302" s="75"/>
    </row>
    <row r="303" spans="1:8" s="67" customFormat="1" ht="36.75" thickBot="1">
      <c r="A303" s="129">
        <v>14030302</v>
      </c>
      <c r="B303" s="131"/>
      <c r="C303" s="10">
        <v>31921902</v>
      </c>
      <c r="D303" s="116" t="s">
        <v>160</v>
      </c>
      <c r="E303" s="75"/>
      <c r="F303" s="75"/>
      <c r="G303" s="75"/>
      <c r="H303" s="75"/>
    </row>
    <row r="304" spans="1:8" s="67" customFormat="1" thickBot="1">
      <c r="A304" s="98"/>
      <c r="B304" s="98"/>
      <c r="C304" s="10">
        <v>31921902</v>
      </c>
      <c r="D304" s="69" t="s">
        <v>560</v>
      </c>
      <c r="E304" s="75"/>
      <c r="F304" s="75"/>
      <c r="G304" s="75"/>
      <c r="H304" s="75"/>
    </row>
    <row r="305" spans="1:8" s="67" customFormat="1" thickBot="1">
      <c r="A305" s="122">
        <v>14070000</v>
      </c>
      <c r="B305" s="123"/>
      <c r="C305" s="10">
        <v>31921902</v>
      </c>
      <c r="D305" s="124" t="s">
        <v>161</v>
      </c>
      <c r="E305" s="75"/>
      <c r="F305" s="75"/>
      <c r="G305" s="75"/>
      <c r="H305" s="75"/>
    </row>
    <row r="306" spans="1:8" s="67" customFormat="1" thickBot="1">
      <c r="A306" s="125">
        <v>14070100</v>
      </c>
      <c r="B306" s="126"/>
      <c r="C306" s="10">
        <v>31921902</v>
      </c>
      <c r="D306" s="208" t="s">
        <v>161</v>
      </c>
      <c r="E306" s="75"/>
      <c r="F306" s="75"/>
      <c r="G306" s="75"/>
      <c r="H306" s="75"/>
    </row>
    <row r="307" spans="1:8" s="67" customFormat="1" thickBot="1">
      <c r="A307" s="128">
        <v>14070101</v>
      </c>
      <c r="B307" s="79" t="s">
        <v>664</v>
      </c>
      <c r="C307" s="10">
        <v>31921902</v>
      </c>
      <c r="D307" s="115" t="s">
        <v>162</v>
      </c>
      <c r="E307" s="75"/>
      <c r="F307" s="75"/>
      <c r="G307" s="75"/>
      <c r="H307" s="75"/>
    </row>
    <row r="308" spans="1:8" s="67" customFormat="1" ht="36.75" thickBot="1">
      <c r="A308" s="129">
        <v>14070102</v>
      </c>
      <c r="B308" s="79" t="s">
        <v>664</v>
      </c>
      <c r="C308" s="10">
        <v>31921902</v>
      </c>
      <c r="D308" s="116" t="s">
        <v>651</v>
      </c>
      <c r="E308" s="75"/>
      <c r="F308" s="75"/>
      <c r="G308" s="75"/>
      <c r="H308" s="75"/>
    </row>
    <row r="309" spans="1:8" s="67" customFormat="1" thickBot="1">
      <c r="A309" s="98"/>
      <c r="B309" s="98"/>
      <c r="C309" s="10">
        <v>31921902</v>
      </c>
      <c r="D309" s="69" t="s">
        <v>560</v>
      </c>
      <c r="E309" s="75"/>
      <c r="F309" s="75"/>
      <c r="G309" s="75"/>
      <c r="H309" s="75"/>
    </row>
    <row r="310" spans="1:8" s="67" customFormat="1" ht="36.75" thickBot="1">
      <c r="A310" s="122">
        <v>3108</v>
      </c>
      <c r="B310" s="123"/>
      <c r="C310" s="10">
        <v>31921902</v>
      </c>
      <c r="D310" s="132" t="s">
        <v>652</v>
      </c>
      <c r="E310" s="75"/>
      <c r="F310" s="75"/>
      <c r="G310" s="75"/>
      <c r="H310" s="75"/>
    </row>
    <row r="311" spans="1:8" s="67" customFormat="1" thickBot="1">
      <c r="A311" s="125">
        <v>310801</v>
      </c>
      <c r="B311" s="126"/>
      <c r="C311" s="10">
        <v>31921902</v>
      </c>
      <c r="D311" s="133" t="s">
        <v>653</v>
      </c>
      <c r="E311" s="75"/>
      <c r="F311" s="75"/>
      <c r="G311" s="75"/>
      <c r="H311" s="75"/>
    </row>
    <row r="312" spans="1:8" s="67" customFormat="1" thickBot="1">
      <c r="A312" s="128">
        <v>31080101</v>
      </c>
      <c r="B312" s="472"/>
      <c r="C312" s="10">
        <v>31921902</v>
      </c>
      <c r="D312" s="115" t="s">
        <v>139</v>
      </c>
      <c r="E312" s="75"/>
      <c r="F312" s="75"/>
      <c r="G312" s="75"/>
      <c r="H312" s="75"/>
    </row>
    <row r="313" spans="1:8" s="67" customFormat="1" thickBot="1">
      <c r="A313" s="129">
        <v>31080102</v>
      </c>
      <c r="B313" s="79" t="s">
        <v>664</v>
      </c>
      <c r="C313" s="10">
        <v>31921902</v>
      </c>
      <c r="D313" s="116" t="s">
        <v>298</v>
      </c>
      <c r="E313" s="75"/>
      <c r="F313" s="75"/>
      <c r="G313" s="75"/>
      <c r="H313" s="75"/>
    </row>
    <row r="314" spans="1:8" s="67" customFormat="1" thickBot="1">
      <c r="A314" s="98"/>
      <c r="B314" s="98"/>
      <c r="C314" s="98"/>
      <c r="D314" s="69" t="s">
        <v>560</v>
      </c>
      <c r="E314" s="89"/>
      <c r="F314" s="89"/>
      <c r="G314" s="89"/>
      <c r="H314" s="89"/>
    </row>
    <row r="315" spans="1:8" s="134" customFormat="1" thickBot="1">
      <c r="A315" s="135"/>
      <c r="B315" s="135"/>
      <c r="C315" s="135"/>
      <c r="D315" s="136" t="s">
        <v>470</v>
      </c>
      <c r="E315" s="99">
        <v>50124321</v>
      </c>
      <c r="F315" s="512">
        <v>248450431</v>
      </c>
      <c r="G315" s="99"/>
      <c r="H315" s="512"/>
    </row>
    <row r="316" spans="1:8">
      <c r="G316" s="550"/>
      <c r="H316" s="550"/>
    </row>
    <row r="317" spans="1:8">
      <c r="G317" s="138"/>
      <c r="H317" s="138"/>
    </row>
    <row r="318" spans="1:8">
      <c r="G318" s="138"/>
      <c r="H318" s="138"/>
    </row>
    <row r="319" spans="1:8">
      <c r="G319" s="138"/>
      <c r="H319" s="138"/>
    </row>
    <row r="320" spans="1:8">
      <c r="G320" s="138"/>
      <c r="H320" s="138"/>
    </row>
    <row r="321" spans="7:8">
      <c r="G321" s="138"/>
      <c r="H321" s="138"/>
    </row>
    <row r="322" spans="7:8">
      <c r="G322" s="138"/>
      <c r="H322" s="138"/>
    </row>
  </sheetData>
  <mergeCells count="4">
    <mergeCell ref="A1:H1"/>
    <mergeCell ref="A2:H2"/>
    <mergeCell ref="A3:I3"/>
    <mergeCell ref="A4:H4"/>
  </mergeCells>
  <pageMargins left="0.39370078740157483" right="0.23622047244094491" top="0.39370078740157483" bottom="0.51181102362204722" header="0.31496062992125984" footer="0.31496062992125984"/>
  <pageSetup paperSize="9" scale="70" orientation="landscape" r:id="rId1"/>
  <headerFooter>
    <oddFooter>&amp;C&amp;18Page &amp;P of &amp;N&amp;R&amp;18........LOCAL GOVERNMENT KANO STATE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19"/>
  <sheetViews>
    <sheetView view="pageBreakPreview" zoomScale="110" zoomScaleSheetLayoutView="110" workbookViewId="0">
      <selection activeCell="G6" sqref="G6"/>
    </sheetView>
  </sheetViews>
  <sheetFormatPr defaultRowHeight="15"/>
  <cols>
    <col min="1" max="1" width="6" style="645" customWidth="1"/>
    <col min="2" max="2" width="34.140625" customWidth="1"/>
    <col min="3" max="3" width="16.28515625" customWidth="1"/>
    <col min="4" max="4" width="13.85546875" style="645" customWidth="1"/>
    <col min="5" max="5" width="18.28515625" customWidth="1"/>
  </cols>
  <sheetData>
    <row r="1" spans="1:5" ht="27" thickBot="1">
      <c r="A1" s="754" t="s">
        <v>1019</v>
      </c>
      <c r="B1" s="755"/>
      <c r="C1" s="755"/>
      <c r="D1" s="755"/>
      <c r="E1" s="756"/>
    </row>
    <row r="2" spans="1:5" ht="21.75" thickBot="1">
      <c r="A2" s="647" t="s">
        <v>1020</v>
      </c>
      <c r="B2" s="647" t="s">
        <v>1021</v>
      </c>
      <c r="C2" s="647" t="s">
        <v>1022</v>
      </c>
      <c r="D2" s="647" t="s">
        <v>1023</v>
      </c>
      <c r="E2" s="647" t="s">
        <v>1024</v>
      </c>
    </row>
    <row r="3" spans="1:5" ht="18.75">
      <c r="A3" s="648">
        <v>1</v>
      </c>
      <c r="B3" s="649" t="s">
        <v>1025</v>
      </c>
      <c r="C3" s="650">
        <v>6500000</v>
      </c>
      <c r="D3" s="661">
        <v>2</v>
      </c>
      <c r="E3" s="651" t="s">
        <v>1026</v>
      </c>
    </row>
    <row r="4" spans="1:5" ht="18.75">
      <c r="A4" s="652">
        <v>2</v>
      </c>
      <c r="B4" s="653" t="s">
        <v>1027</v>
      </c>
      <c r="C4" s="654">
        <v>5000000</v>
      </c>
      <c r="D4" s="662">
        <v>3</v>
      </c>
      <c r="E4" s="655" t="s">
        <v>1026</v>
      </c>
    </row>
    <row r="5" spans="1:5" ht="18.75">
      <c r="A5" s="652">
        <v>3</v>
      </c>
      <c r="B5" s="653" t="s">
        <v>1028</v>
      </c>
      <c r="C5" s="654">
        <v>20000000</v>
      </c>
      <c r="D5" s="662">
        <v>3</v>
      </c>
      <c r="E5" s="655" t="s">
        <v>1026</v>
      </c>
    </row>
    <row r="6" spans="1:5" ht="37.5">
      <c r="A6" s="652">
        <v>4</v>
      </c>
      <c r="B6" s="656" t="s">
        <v>1029</v>
      </c>
      <c r="C6" s="654">
        <v>2000000</v>
      </c>
      <c r="D6" s="662">
        <v>3</v>
      </c>
      <c r="E6" s="655" t="s">
        <v>1026</v>
      </c>
    </row>
    <row r="7" spans="1:5" ht="18.75">
      <c r="A7" s="652">
        <v>5</v>
      </c>
      <c r="B7" s="653" t="s">
        <v>1030</v>
      </c>
      <c r="C7" s="654">
        <v>30000000</v>
      </c>
      <c r="D7" s="662">
        <v>4</v>
      </c>
      <c r="E7" s="655" t="s">
        <v>1026</v>
      </c>
    </row>
    <row r="8" spans="1:5" ht="18.75">
      <c r="A8" s="652">
        <v>6</v>
      </c>
      <c r="B8" s="653" t="s">
        <v>1031</v>
      </c>
      <c r="C8" s="654">
        <v>6500000</v>
      </c>
      <c r="D8" s="662">
        <v>4</v>
      </c>
      <c r="E8" s="655" t="s">
        <v>1026</v>
      </c>
    </row>
    <row r="9" spans="1:5" ht="18.75">
      <c r="A9" s="652">
        <v>7</v>
      </c>
      <c r="B9" s="653" t="s">
        <v>1032</v>
      </c>
      <c r="C9" s="654">
        <v>5000000</v>
      </c>
      <c r="D9" s="662">
        <v>4</v>
      </c>
      <c r="E9" s="655" t="s">
        <v>1026</v>
      </c>
    </row>
    <row r="10" spans="1:5" ht="18.75">
      <c r="A10" s="652">
        <v>8</v>
      </c>
      <c r="B10" s="653" t="s">
        <v>1033</v>
      </c>
      <c r="C10" s="654">
        <v>10000000</v>
      </c>
      <c r="D10" s="662">
        <v>5</v>
      </c>
      <c r="E10" s="655" t="s">
        <v>1026</v>
      </c>
    </row>
    <row r="11" spans="1:5" ht="18.75">
      <c r="A11" s="652">
        <v>9</v>
      </c>
      <c r="B11" s="653" t="s">
        <v>1034</v>
      </c>
      <c r="C11" s="654">
        <v>50000000</v>
      </c>
      <c r="D11" s="662">
        <v>6</v>
      </c>
      <c r="E11" s="655" t="s">
        <v>1026</v>
      </c>
    </row>
    <row r="12" spans="1:5" ht="18.75">
      <c r="A12" s="652">
        <v>10</v>
      </c>
      <c r="B12" s="653" t="s">
        <v>1035</v>
      </c>
      <c r="C12" s="654">
        <v>20000000</v>
      </c>
      <c r="D12" s="662">
        <v>27</v>
      </c>
      <c r="E12" s="655" t="s">
        <v>1036</v>
      </c>
    </row>
    <row r="13" spans="1:5" ht="37.5">
      <c r="A13" s="652">
        <v>11</v>
      </c>
      <c r="B13" s="656" t="s">
        <v>1037</v>
      </c>
      <c r="C13" s="654">
        <v>1000000</v>
      </c>
      <c r="D13" s="662">
        <v>28</v>
      </c>
      <c r="E13" s="655" t="s">
        <v>1036</v>
      </c>
    </row>
    <row r="14" spans="1:5" ht="18.75">
      <c r="A14" s="652">
        <v>12</v>
      </c>
      <c r="B14" s="653" t="s">
        <v>1038</v>
      </c>
      <c r="C14" s="654">
        <v>110000000</v>
      </c>
      <c r="D14" s="662">
        <v>32</v>
      </c>
      <c r="E14" s="655" t="s">
        <v>1039</v>
      </c>
    </row>
    <row r="15" spans="1:5" ht="38.25" thickBot="1">
      <c r="A15" s="657">
        <v>13</v>
      </c>
      <c r="B15" s="658" t="s">
        <v>1040</v>
      </c>
      <c r="C15" s="659">
        <v>3000000</v>
      </c>
      <c r="D15" s="663">
        <v>79</v>
      </c>
      <c r="E15" s="660" t="s">
        <v>1041</v>
      </c>
    </row>
    <row r="16" spans="1:5" ht="18.75">
      <c r="A16" s="644"/>
      <c r="B16" s="64"/>
      <c r="C16" s="646"/>
      <c r="D16" s="644"/>
      <c r="E16" s="64"/>
    </row>
    <row r="17" spans="1:5" ht="18.75">
      <c r="A17" s="644"/>
      <c r="B17" s="64"/>
      <c r="C17" s="646"/>
      <c r="D17" s="644"/>
      <c r="E17" s="64"/>
    </row>
    <row r="18" spans="1:5">
      <c r="C18" s="646"/>
    </row>
    <row r="19" spans="1:5">
      <c r="C19" s="646"/>
    </row>
  </sheetData>
  <mergeCells count="1">
    <mergeCell ref="A1:E1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Summary</vt:lpstr>
      <vt:lpstr>Revenue</vt:lpstr>
      <vt:lpstr>Recurrent</vt:lpstr>
      <vt:lpstr>Capital</vt:lpstr>
      <vt:lpstr>Summary (2)</vt:lpstr>
      <vt:lpstr>Revenue (2)</vt:lpstr>
      <vt:lpstr>Sheet1</vt:lpstr>
      <vt:lpstr>Capital!Print_Area</vt:lpstr>
      <vt:lpstr>Recurrent!Print_Area</vt:lpstr>
      <vt:lpstr>Revenue!Print_Area</vt:lpstr>
      <vt:lpstr>'Revenue (2)'!Print_Area</vt:lpstr>
      <vt:lpstr>Summary!Print_Area</vt:lpstr>
      <vt:lpstr>'Summary (2)'!Print_Area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2025-01-14T19:23:12Z</cp:lastPrinted>
  <dcterms:created xsi:type="dcterms:W3CDTF">2015-12-04T09:41:09Z</dcterms:created>
  <dcterms:modified xsi:type="dcterms:W3CDTF">2025-01-14T19:24:06Z</dcterms:modified>
</cp:coreProperties>
</file>