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xr:revisionPtr revIDLastSave="0" documentId="8_{EB7822F1-CE1F-4245-BF06-E56681A82DD6}" xr6:coauthVersionLast="47" xr6:coauthVersionMax="47" xr10:uidLastSave="{00000000-0000-0000-0000-000000000000}"/>
  <bookViews>
    <workbookView xWindow="0" yWindow="0" windowWidth="14040" windowHeight="9120" tabRatio="337" xr2:uid="{00000000-000D-0000-FFFF-FFFF00000000}"/>
  </bookViews>
  <sheets>
    <sheet name="Summary" sheetId="1" r:id="rId1"/>
    <sheet name="Revenue" sheetId="2" r:id="rId2"/>
    <sheet name="Recurrent" sheetId="3" r:id="rId3"/>
    <sheet name="Capital" sheetId="4" r:id="rId4"/>
    <sheet name="COVER" sheetId="5" r:id="rId5"/>
    <sheet name="geo" sheetId="6" r:id="rId6"/>
    <sheet name="Sheet1" sheetId="7" r:id="rId7"/>
  </sheets>
  <definedNames>
    <definedName name="_xlnm.Print_Area" localSheetId="3">Capital!$A$1:$I$179</definedName>
    <definedName name="_xlnm.Print_Area" localSheetId="2">Recurrent!$A$1:$I$2206</definedName>
    <definedName name="_xlnm.Print_Area" localSheetId="0">Summary!$A$1:$H$54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 i="4" l="1"/>
  <c r="I108" i="4"/>
  <c r="I139" i="4"/>
  <c r="I148" i="4"/>
  <c r="I178" i="4"/>
  <c r="I179" i="4"/>
  <c r="H55" i="4"/>
  <c r="H108" i="4"/>
  <c r="H139" i="4"/>
  <c r="H148" i="4"/>
  <c r="H178" i="4"/>
  <c r="H179" i="4"/>
  <c r="G55" i="4"/>
  <c r="G108" i="4"/>
  <c r="G139" i="4"/>
  <c r="G148" i="4"/>
  <c r="G178" i="4"/>
  <c r="G179" i="4"/>
  <c r="F55" i="4"/>
  <c r="F108" i="4"/>
  <c r="F139" i="4"/>
  <c r="F148" i="4"/>
  <c r="F178" i="4"/>
  <c r="F179" i="4"/>
  <c r="I6" i="4"/>
  <c r="I7" i="4"/>
  <c r="I8" i="4"/>
  <c r="I9" i="4"/>
  <c r="I10" i="4"/>
  <c r="I11" i="4"/>
  <c r="H6" i="4"/>
  <c r="H7" i="4"/>
  <c r="H11" i="4"/>
  <c r="G9" i="4"/>
  <c r="G11" i="4"/>
  <c r="F8" i="4"/>
  <c r="F10" i="4"/>
  <c r="F11" i="4"/>
  <c r="I2204" i="3"/>
  <c r="I2205" i="3"/>
  <c r="I2206" i="3"/>
  <c r="H2204" i="3"/>
  <c r="H2205" i="3"/>
  <c r="H2206" i="3"/>
  <c r="G2204" i="3"/>
  <c r="G2205" i="3"/>
  <c r="G2206" i="3"/>
  <c r="F2204" i="3"/>
  <c r="F2205" i="3"/>
  <c r="F2206" i="3"/>
  <c r="I2150" i="3"/>
  <c r="I2151" i="3"/>
  <c r="I2152" i="3"/>
  <c r="H2123" i="3"/>
  <c r="H2126" i="3"/>
  <c r="H2127" i="3"/>
  <c r="H2128" i="3"/>
  <c r="H2129" i="3"/>
  <c r="H2150" i="3"/>
  <c r="H2151" i="3"/>
  <c r="H2152" i="3"/>
  <c r="G2150" i="3"/>
  <c r="G2151" i="3"/>
  <c r="G2152" i="3"/>
  <c r="F2150" i="3"/>
  <c r="F2151" i="3"/>
  <c r="F2152" i="3"/>
  <c r="I2096" i="3"/>
  <c r="I2097" i="3"/>
  <c r="I2098" i="3"/>
  <c r="H2066" i="3"/>
  <c r="H2074" i="3"/>
  <c r="H2096" i="3"/>
  <c r="H2097" i="3"/>
  <c r="H2098" i="3"/>
  <c r="G2096" i="3"/>
  <c r="G2097" i="3"/>
  <c r="G2098" i="3"/>
  <c r="F2096" i="3"/>
  <c r="F2097" i="3"/>
  <c r="F2098" i="3"/>
  <c r="I2033" i="3"/>
  <c r="I2034" i="3"/>
  <c r="I2035" i="3"/>
  <c r="H2033" i="3"/>
  <c r="H2034" i="3"/>
  <c r="H2035" i="3"/>
  <c r="G2033" i="3"/>
  <c r="G2034" i="3"/>
  <c r="G2035" i="3"/>
  <c r="F2033" i="3"/>
  <c r="F2034" i="3"/>
  <c r="F2035" i="3"/>
  <c r="I2027" i="3"/>
  <c r="I2028" i="3"/>
  <c r="I2029" i="3"/>
  <c r="I2031" i="3"/>
  <c r="H2027" i="3"/>
  <c r="H2028" i="3"/>
  <c r="H2029" i="3"/>
  <c r="H2031" i="3"/>
  <c r="G2027" i="3"/>
  <c r="G2028" i="3"/>
  <c r="G2029" i="3"/>
  <c r="G2031" i="3"/>
  <c r="F2027" i="3"/>
  <c r="F2028" i="3"/>
  <c r="F2029" i="3"/>
  <c r="F2031" i="3"/>
  <c r="I2018" i="3"/>
  <c r="I2019" i="3"/>
  <c r="I2020" i="3"/>
  <c r="H2004" i="3"/>
  <c r="H2018" i="3"/>
  <c r="H2019" i="3"/>
  <c r="H2020" i="3"/>
  <c r="G2018" i="3"/>
  <c r="G2019" i="3"/>
  <c r="G2020" i="3"/>
  <c r="F2018" i="3"/>
  <c r="F2019" i="3"/>
  <c r="F2020" i="3"/>
  <c r="I1963" i="3"/>
  <c r="I1964" i="3"/>
  <c r="I1965" i="3"/>
  <c r="H1954" i="3"/>
  <c r="H1963" i="3"/>
  <c r="H1964" i="3"/>
  <c r="H1965" i="3"/>
  <c r="G1963" i="3"/>
  <c r="G1964" i="3"/>
  <c r="G1965" i="3"/>
  <c r="F1963" i="3"/>
  <c r="F1964" i="3"/>
  <c r="F1965" i="3"/>
  <c r="I1913" i="3"/>
  <c r="I1914" i="3"/>
  <c r="I1915" i="3"/>
  <c r="H1893" i="3"/>
  <c r="H1913" i="3"/>
  <c r="H1914" i="3"/>
  <c r="H1915" i="3"/>
  <c r="G1913" i="3"/>
  <c r="G1914" i="3"/>
  <c r="G1915" i="3"/>
  <c r="F1913" i="3"/>
  <c r="F1914" i="3"/>
  <c r="F1915" i="3"/>
  <c r="I1851" i="3"/>
  <c r="I1852" i="3"/>
  <c r="I1853" i="3"/>
  <c r="H1851" i="3"/>
  <c r="H1852" i="3"/>
  <c r="H1853" i="3"/>
  <c r="G1851" i="3"/>
  <c r="G1852" i="3"/>
  <c r="G1853" i="3"/>
  <c r="F1851" i="3"/>
  <c r="F1852" i="3"/>
  <c r="F1853" i="3"/>
  <c r="I1843" i="3"/>
  <c r="I1844" i="3"/>
  <c r="I1845" i="3"/>
  <c r="I1849" i="3"/>
  <c r="H1843" i="3"/>
  <c r="H1844" i="3"/>
  <c r="H1845" i="3"/>
  <c r="H1849" i="3"/>
  <c r="G1843" i="3"/>
  <c r="G1844" i="3"/>
  <c r="G1845" i="3"/>
  <c r="G1849" i="3"/>
  <c r="F1843" i="3"/>
  <c r="F1844" i="3"/>
  <c r="F1845" i="3"/>
  <c r="F1849" i="3"/>
  <c r="I1834" i="3"/>
  <c r="I1835" i="3"/>
  <c r="I1836" i="3"/>
  <c r="H1820" i="3"/>
  <c r="H1834" i="3"/>
  <c r="H1835" i="3"/>
  <c r="H1836" i="3"/>
  <c r="G1834" i="3"/>
  <c r="G1835" i="3"/>
  <c r="G1836" i="3"/>
  <c r="F1834" i="3"/>
  <c r="F1835" i="3"/>
  <c r="F1836" i="3"/>
  <c r="I1779" i="3"/>
  <c r="I1780" i="3"/>
  <c r="I1781" i="3"/>
  <c r="H1779" i="3"/>
  <c r="H1780" i="3"/>
  <c r="H1781" i="3"/>
  <c r="G1779" i="3"/>
  <c r="G1780" i="3"/>
  <c r="G1781" i="3"/>
  <c r="F1779" i="3"/>
  <c r="F1780" i="3"/>
  <c r="F1781" i="3"/>
  <c r="I1777" i="3"/>
  <c r="H1777" i="3"/>
  <c r="G1777" i="3"/>
  <c r="F1777" i="3"/>
  <c r="I1775" i="3"/>
  <c r="H1775" i="3"/>
  <c r="G1775" i="3"/>
  <c r="F1775" i="3"/>
  <c r="I1766" i="3"/>
  <c r="I1767" i="3"/>
  <c r="I1768" i="3"/>
  <c r="H1766" i="3"/>
  <c r="H1767" i="3"/>
  <c r="H1768" i="3"/>
  <c r="G1766" i="3"/>
  <c r="G1767" i="3"/>
  <c r="G1768" i="3"/>
  <c r="F1766" i="3"/>
  <c r="F1767" i="3"/>
  <c r="F1768" i="3"/>
  <c r="I1708" i="3"/>
  <c r="I1709" i="3"/>
  <c r="I1710" i="3"/>
  <c r="H1708" i="3"/>
  <c r="H1709" i="3"/>
  <c r="H1710" i="3"/>
  <c r="G1708" i="3"/>
  <c r="G1709" i="3"/>
  <c r="G1710" i="3"/>
  <c r="F1708" i="3"/>
  <c r="F1709" i="3"/>
  <c r="F1710" i="3"/>
  <c r="I1654" i="3"/>
  <c r="I1655" i="3"/>
  <c r="I1656" i="3"/>
  <c r="H1626" i="3"/>
  <c r="H1627" i="3"/>
  <c r="H1628" i="3"/>
  <c r="H1629" i="3"/>
  <c r="H1631" i="3"/>
  <c r="H1632" i="3"/>
  <c r="H1654" i="3"/>
  <c r="H1655" i="3"/>
  <c r="H1656" i="3"/>
  <c r="G1654" i="3"/>
  <c r="G1655" i="3"/>
  <c r="G1656" i="3"/>
  <c r="F1654" i="3"/>
  <c r="F1655" i="3"/>
  <c r="F1656" i="3"/>
  <c r="I1591" i="3"/>
  <c r="I1592" i="3"/>
  <c r="I1593" i="3"/>
  <c r="H1559" i="3"/>
  <c r="H1561" i="3"/>
  <c r="H1562" i="3"/>
  <c r="H1563" i="3"/>
  <c r="H1564" i="3"/>
  <c r="H1566" i="3"/>
  <c r="H1574" i="3"/>
  <c r="H1591" i="3"/>
  <c r="H1592" i="3"/>
  <c r="H1593" i="3"/>
  <c r="G1591" i="3"/>
  <c r="G1592" i="3"/>
  <c r="G1593" i="3"/>
  <c r="F1591" i="3"/>
  <c r="F1592" i="3"/>
  <c r="F1593" i="3"/>
  <c r="I1533" i="3"/>
  <c r="I1534" i="3"/>
  <c r="I1535" i="3"/>
  <c r="H1514" i="3"/>
  <c r="H1533" i="3"/>
  <c r="H1534" i="3"/>
  <c r="H1535" i="3"/>
  <c r="G1533" i="3"/>
  <c r="G1534" i="3"/>
  <c r="G1535" i="3"/>
  <c r="F1533" i="3"/>
  <c r="F1534" i="3"/>
  <c r="F1535" i="3"/>
  <c r="I1473" i="3"/>
  <c r="I1474" i="3"/>
  <c r="I1475" i="3"/>
  <c r="H1442" i="3"/>
  <c r="H1444" i="3"/>
  <c r="H1446" i="3"/>
  <c r="H1447" i="3"/>
  <c r="H1448" i="3"/>
  <c r="H1449" i="3"/>
  <c r="H1451" i="3"/>
  <c r="H1459" i="3"/>
  <c r="H1473" i="3"/>
  <c r="H1474" i="3"/>
  <c r="H1475" i="3"/>
  <c r="G1473" i="3"/>
  <c r="G1474" i="3"/>
  <c r="G1475" i="3"/>
  <c r="F1473" i="3"/>
  <c r="F1474" i="3"/>
  <c r="F1475" i="3"/>
  <c r="I1418" i="3"/>
  <c r="I1419" i="3"/>
  <c r="I1420" i="3"/>
  <c r="H1418" i="3"/>
  <c r="H1419" i="3"/>
  <c r="H1420" i="3"/>
  <c r="G1418" i="3"/>
  <c r="G1419" i="3"/>
  <c r="G1420" i="3"/>
  <c r="F1418" i="3"/>
  <c r="F1419" i="3"/>
  <c r="F1420" i="3"/>
  <c r="I1408" i="3"/>
  <c r="I1409" i="3"/>
  <c r="I1410" i="3"/>
  <c r="I1411" i="3"/>
  <c r="I1412" i="3"/>
  <c r="I1413" i="3"/>
  <c r="I1416" i="3"/>
  <c r="H1408" i="3"/>
  <c r="H1409" i="3"/>
  <c r="H1410" i="3"/>
  <c r="H1411" i="3"/>
  <c r="H1412" i="3"/>
  <c r="H1413" i="3"/>
  <c r="H1416" i="3"/>
  <c r="G1408" i="3"/>
  <c r="G1409" i="3"/>
  <c r="G1410" i="3"/>
  <c r="G1411" i="3"/>
  <c r="G1412" i="3"/>
  <c r="G1413" i="3"/>
  <c r="G1416" i="3"/>
  <c r="F1408" i="3"/>
  <c r="F1409" i="3"/>
  <c r="F1410" i="3"/>
  <c r="F1411" i="3"/>
  <c r="F1412" i="3"/>
  <c r="F1413" i="3"/>
  <c r="F1416" i="3"/>
  <c r="I1399" i="3"/>
  <c r="I1400" i="3"/>
  <c r="I1401" i="3"/>
  <c r="H1399" i="3"/>
  <c r="H1400" i="3"/>
  <c r="H1401" i="3"/>
  <c r="G1399" i="3"/>
  <c r="G1400" i="3"/>
  <c r="G1401" i="3"/>
  <c r="F1399" i="3"/>
  <c r="F1400" i="3"/>
  <c r="F1401" i="3"/>
  <c r="I1351" i="3"/>
  <c r="I1352" i="3"/>
  <c r="I1353" i="3"/>
  <c r="H1337" i="3"/>
  <c r="H1351" i="3"/>
  <c r="H1352" i="3"/>
  <c r="H1353" i="3"/>
  <c r="G1351" i="3"/>
  <c r="G1352" i="3"/>
  <c r="G1353" i="3"/>
  <c r="F1351" i="3"/>
  <c r="F1352" i="3"/>
  <c r="F1353" i="3"/>
  <c r="I1304" i="3"/>
  <c r="I1305" i="3"/>
  <c r="I1306" i="3"/>
  <c r="H1292" i="3"/>
  <c r="H1304" i="3"/>
  <c r="H1305" i="3"/>
  <c r="H1306" i="3"/>
  <c r="G1304" i="3"/>
  <c r="G1305" i="3"/>
  <c r="G1306" i="3"/>
  <c r="F1304" i="3"/>
  <c r="F1305" i="3"/>
  <c r="F1306" i="3"/>
  <c r="I1251" i="3"/>
  <c r="I1252" i="3"/>
  <c r="I1253" i="3"/>
  <c r="H1226" i="3"/>
  <c r="H1251" i="3"/>
  <c r="H1252" i="3"/>
  <c r="H1253" i="3"/>
  <c r="G1251" i="3"/>
  <c r="G1252" i="3"/>
  <c r="G1253" i="3"/>
  <c r="F1251" i="3"/>
  <c r="F1252" i="3"/>
  <c r="F1253" i="3"/>
  <c r="I1185" i="3"/>
  <c r="I1186" i="3"/>
  <c r="I1187" i="3"/>
  <c r="H1185" i="3"/>
  <c r="H1186" i="3"/>
  <c r="H1187" i="3"/>
  <c r="G1185" i="3"/>
  <c r="G1186" i="3"/>
  <c r="G1187" i="3"/>
  <c r="F1185" i="3"/>
  <c r="F1186" i="3"/>
  <c r="F1187" i="3"/>
  <c r="I1175" i="3"/>
  <c r="I1176" i="3"/>
  <c r="I1177" i="3"/>
  <c r="I1178" i="3"/>
  <c r="I1183" i="3"/>
  <c r="H1175" i="3"/>
  <c r="H1176" i="3"/>
  <c r="H1177" i="3"/>
  <c r="H1178" i="3"/>
  <c r="H1183" i="3"/>
  <c r="G1175" i="3"/>
  <c r="G1176" i="3"/>
  <c r="G1177" i="3"/>
  <c r="G1178" i="3"/>
  <c r="G1183" i="3"/>
  <c r="F1175" i="3"/>
  <c r="F1176" i="3"/>
  <c r="F1177" i="3"/>
  <c r="F1178" i="3"/>
  <c r="F1183" i="3"/>
  <c r="I1166" i="3"/>
  <c r="I1167" i="3"/>
  <c r="I1168" i="3"/>
  <c r="H1166" i="3"/>
  <c r="H1167" i="3"/>
  <c r="H1168" i="3"/>
  <c r="G1166" i="3"/>
  <c r="G1167" i="3"/>
  <c r="G1168" i="3"/>
  <c r="F1166" i="3"/>
  <c r="F1167" i="3"/>
  <c r="F1168" i="3"/>
  <c r="I1108" i="3"/>
  <c r="I1109" i="3"/>
  <c r="I1110" i="3"/>
  <c r="H1108" i="3"/>
  <c r="H1109" i="3"/>
  <c r="H1110" i="3"/>
  <c r="G1108" i="3"/>
  <c r="G1109" i="3"/>
  <c r="G1110" i="3"/>
  <c r="F1108" i="3"/>
  <c r="F1109" i="3"/>
  <c r="F1110" i="3"/>
  <c r="I1096" i="3"/>
  <c r="I1106" i="3"/>
  <c r="H1096" i="3"/>
  <c r="H1106" i="3"/>
  <c r="G1096" i="3"/>
  <c r="G1106" i="3"/>
  <c r="F1096" i="3"/>
  <c r="F1106" i="3"/>
  <c r="I1088" i="3"/>
  <c r="I1089" i="3"/>
  <c r="H1088" i="3"/>
  <c r="H1089" i="3"/>
  <c r="G1087" i="3"/>
  <c r="G1088" i="3"/>
  <c r="G1089" i="3"/>
  <c r="F1087" i="3"/>
  <c r="F1088" i="3"/>
  <c r="F1089" i="3"/>
  <c r="I1029" i="3"/>
  <c r="I1030" i="3"/>
  <c r="I1031" i="3"/>
  <c r="H1016" i="3"/>
  <c r="H1029" i="3"/>
  <c r="H1030" i="3"/>
  <c r="H1031" i="3"/>
  <c r="G1029" i="3"/>
  <c r="G1030" i="3"/>
  <c r="G1031" i="3"/>
  <c r="F1029" i="3"/>
  <c r="F1030" i="3"/>
  <c r="F1031" i="3"/>
  <c r="I976" i="3"/>
  <c r="I977" i="3"/>
  <c r="H976" i="3"/>
  <c r="H977" i="3"/>
  <c r="G976" i="3"/>
  <c r="G977" i="3"/>
  <c r="F976" i="3"/>
  <c r="F977" i="3"/>
  <c r="I924" i="3"/>
  <c r="I925" i="3"/>
  <c r="I926" i="3"/>
  <c r="H925" i="3"/>
  <c r="H926" i="3"/>
  <c r="G924" i="3"/>
  <c r="G925" i="3"/>
  <c r="G926" i="3"/>
  <c r="F925" i="3"/>
  <c r="F926" i="3"/>
  <c r="I883" i="3"/>
  <c r="I884" i="3"/>
  <c r="I885" i="3"/>
  <c r="H883" i="3"/>
  <c r="H884" i="3"/>
  <c r="H885" i="3"/>
  <c r="G883" i="3"/>
  <c r="G884" i="3"/>
  <c r="G885" i="3"/>
  <c r="F883" i="3"/>
  <c r="F884" i="3"/>
  <c r="F885" i="3"/>
  <c r="I820" i="3"/>
  <c r="I821" i="3"/>
  <c r="I822" i="3"/>
  <c r="H796" i="3"/>
  <c r="H820" i="3"/>
  <c r="H821" i="3"/>
  <c r="H822" i="3"/>
  <c r="G820" i="3"/>
  <c r="G821" i="3"/>
  <c r="G822" i="3"/>
  <c r="F820" i="3"/>
  <c r="F821" i="3"/>
  <c r="F822" i="3"/>
  <c r="I755" i="3"/>
  <c r="I756" i="3"/>
  <c r="I757" i="3"/>
  <c r="H755" i="3"/>
  <c r="H756" i="3"/>
  <c r="H757" i="3"/>
  <c r="G755" i="3"/>
  <c r="G756" i="3"/>
  <c r="G757" i="3"/>
  <c r="F755" i="3"/>
  <c r="F756" i="3"/>
  <c r="F757" i="3"/>
  <c r="I695" i="3"/>
  <c r="I696" i="3"/>
  <c r="I697" i="3"/>
  <c r="H676" i="3"/>
  <c r="H695" i="3"/>
  <c r="H696" i="3"/>
  <c r="H697" i="3"/>
  <c r="G695" i="3"/>
  <c r="G696" i="3"/>
  <c r="G697" i="3"/>
  <c r="F695" i="3"/>
  <c r="F696" i="3"/>
  <c r="F697" i="3"/>
  <c r="H18" i="2"/>
  <c r="I694" i="3"/>
  <c r="I635" i="3"/>
  <c r="I636" i="3"/>
  <c r="I637" i="3"/>
  <c r="H635" i="3"/>
  <c r="H636" i="3"/>
  <c r="H637" i="3"/>
  <c r="G635" i="3"/>
  <c r="G636" i="3"/>
  <c r="G637" i="3"/>
  <c r="F635" i="3"/>
  <c r="F636" i="3"/>
  <c r="F637" i="3"/>
  <c r="I625" i="3"/>
  <c r="I626" i="3"/>
  <c r="I627" i="3"/>
  <c r="I628" i="3"/>
  <c r="I629" i="3"/>
  <c r="I630" i="3"/>
  <c r="I631" i="3"/>
  <c r="I632" i="3"/>
  <c r="I633" i="3"/>
  <c r="H625" i="3"/>
  <c r="H626" i="3"/>
  <c r="H627" i="3"/>
  <c r="H628" i="3"/>
  <c r="H629" i="3"/>
  <c r="H630" i="3"/>
  <c r="H631" i="3"/>
  <c r="H632" i="3"/>
  <c r="H633" i="3"/>
  <c r="G625" i="3"/>
  <c r="G626" i="3"/>
  <c r="G627" i="3"/>
  <c r="G628" i="3"/>
  <c r="G629" i="3"/>
  <c r="G630" i="3"/>
  <c r="G631" i="3"/>
  <c r="G632" i="3"/>
  <c r="G633" i="3"/>
  <c r="F625" i="3"/>
  <c r="F626" i="3"/>
  <c r="F627" i="3"/>
  <c r="F628" i="3"/>
  <c r="F629" i="3"/>
  <c r="F630" i="3"/>
  <c r="F631" i="3"/>
  <c r="F632" i="3"/>
  <c r="F633" i="3"/>
  <c r="I616" i="3"/>
  <c r="I617" i="3"/>
  <c r="I618" i="3"/>
  <c r="H605" i="3"/>
  <c r="H616" i="3"/>
  <c r="H617" i="3"/>
  <c r="H618" i="3"/>
  <c r="G616" i="3"/>
  <c r="G617" i="3"/>
  <c r="G618" i="3"/>
  <c r="F616" i="3"/>
  <c r="F617" i="3"/>
  <c r="F618" i="3"/>
  <c r="I564" i="3"/>
  <c r="I565" i="3"/>
  <c r="I566" i="3"/>
  <c r="H541" i="3"/>
  <c r="H542" i="3"/>
  <c r="H543" i="3"/>
  <c r="H544" i="3"/>
  <c r="H546" i="3"/>
  <c r="H547" i="3"/>
  <c r="H564" i="3"/>
  <c r="H565" i="3"/>
  <c r="H566" i="3"/>
  <c r="G564" i="3"/>
  <c r="G565" i="3"/>
  <c r="G566" i="3"/>
  <c r="F564" i="3"/>
  <c r="F565" i="3"/>
  <c r="F566" i="3"/>
  <c r="I505" i="3"/>
  <c r="I506" i="3"/>
  <c r="I507" i="3"/>
  <c r="H505" i="3"/>
  <c r="H506" i="3"/>
  <c r="H507" i="3"/>
  <c r="G505" i="3"/>
  <c r="G506" i="3"/>
  <c r="G507" i="3"/>
  <c r="F505" i="3"/>
  <c r="F506" i="3"/>
  <c r="F507" i="3"/>
  <c r="I453" i="3"/>
  <c r="I454" i="3"/>
  <c r="I455" i="3"/>
  <c r="H453" i="3"/>
  <c r="H454" i="3"/>
  <c r="H455" i="3"/>
  <c r="G453" i="3"/>
  <c r="G454" i="3"/>
  <c r="G455" i="3"/>
  <c r="F453" i="3"/>
  <c r="F454" i="3"/>
  <c r="F455" i="3"/>
  <c r="I438" i="3"/>
  <c r="I439" i="3"/>
  <c r="I440" i="3"/>
  <c r="I451" i="3"/>
  <c r="H438" i="3"/>
  <c r="H439" i="3"/>
  <c r="H440" i="3"/>
  <c r="H451" i="3"/>
  <c r="G438" i="3"/>
  <c r="G439" i="3"/>
  <c r="G440" i="3"/>
  <c r="G451" i="3"/>
  <c r="F438" i="3"/>
  <c r="F439" i="3"/>
  <c r="F440" i="3"/>
  <c r="F451" i="3"/>
  <c r="I429" i="3"/>
  <c r="I430" i="3"/>
  <c r="I431" i="3"/>
  <c r="H429" i="3"/>
  <c r="H430" i="3"/>
  <c r="H431" i="3"/>
  <c r="G429" i="3"/>
  <c r="G430" i="3"/>
  <c r="G431" i="3"/>
  <c r="F429" i="3"/>
  <c r="F430" i="3"/>
  <c r="F431" i="3"/>
  <c r="I357" i="3"/>
  <c r="I358" i="3"/>
  <c r="I359" i="3"/>
  <c r="H357" i="3"/>
  <c r="H358" i="3"/>
  <c r="H359" i="3"/>
  <c r="G357" i="3"/>
  <c r="G358" i="3"/>
  <c r="G359" i="3"/>
  <c r="F357" i="3"/>
  <c r="F358" i="3"/>
  <c r="F359" i="3"/>
  <c r="I350" i="3"/>
  <c r="I355" i="3"/>
  <c r="H350" i="3"/>
  <c r="H355" i="3"/>
  <c r="G350" i="3"/>
  <c r="G355" i="3"/>
  <c r="F350" i="3"/>
  <c r="F355" i="3"/>
  <c r="I341" i="3"/>
  <c r="I342" i="3"/>
  <c r="I343" i="3"/>
  <c r="H341" i="3"/>
  <c r="H342" i="3"/>
  <c r="H343" i="3"/>
  <c r="G341" i="3"/>
  <c r="G342" i="3"/>
  <c r="G343" i="3"/>
  <c r="F341" i="3"/>
  <c r="F342" i="3"/>
  <c r="F343" i="3"/>
  <c r="I298" i="3"/>
  <c r="I299" i="3"/>
  <c r="I300" i="3"/>
  <c r="H298" i="3"/>
  <c r="H299" i="3"/>
  <c r="H300" i="3"/>
  <c r="G298" i="3"/>
  <c r="G299" i="3"/>
  <c r="G300" i="3"/>
  <c r="F298" i="3"/>
  <c r="F299" i="3"/>
  <c r="F300" i="3"/>
  <c r="I280" i="3"/>
  <c r="I296" i="3"/>
  <c r="H280" i="3"/>
  <c r="H296" i="3"/>
  <c r="G280" i="3"/>
  <c r="G296" i="3"/>
  <c r="F280" i="3"/>
  <c r="F296" i="3"/>
  <c r="I272" i="3"/>
  <c r="I273" i="3"/>
  <c r="H272" i="3"/>
  <c r="H273" i="3"/>
  <c r="G271" i="3"/>
  <c r="G272" i="3"/>
  <c r="G273" i="3"/>
  <c r="F272" i="3"/>
  <c r="F273" i="3"/>
  <c r="I238" i="3"/>
  <c r="I239" i="3"/>
  <c r="I240" i="3"/>
  <c r="H238" i="3"/>
  <c r="H239" i="3"/>
  <c r="H240" i="3"/>
  <c r="G238" i="3"/>
  <c r="G239" i="3"/>
  <c r="G240" i="3"/>
  <c r="F238" i="3"/>
  <c r="F239" i="3"/>
  <c r="F240" i="3"/>
  <c r="I199" i="3"/>
  <c r="I200" i="3"/>
  <c r="I201" i="3"/>
  <c r="H199" i="3"/>
  <c r="H200" i="3"/>
  <c r="H201" i="3"/>
  <c r="G199" i="3"/>
  <c r="G200" i="3"/>
  <c r="G201" i="3"/>
  <c r="F199" i="3"/>
  <c r="F200" i="3"/>
  <c r="F201" i="3"/>
  <c r="I186" i="3"/>
  <c r="I187" i="3"/>
  <c r="I197" i="3"/>
  <c r="H186" i="3"/>
  <c r="H187" i="3"/>
  <c r="H197" i="3"/>
  <c r="G186" i="3"/>
  <c r="G187" i="3"/>
  <c r="G197" i="3"/>
  <c r="F186" i="3"/>
  <c r="F187" i="3"/>
  <c r="F197" i="3"/>
  <c r="I177" i="3"/>
  <c r="I178" i="3"/>
  <c r="I179" i="3"/>
  <c r="H177" i="3"/>
  <c r="H178" i="3"/>
  <c r="H179" i="3"/>
  <c r="G177" i="3"/>
  <c r="G178" i="3"/>
  <c r="G179" i="3"/>
  <c r="F177" i="3"/>
  <c r="F178" i="3"/>
  <c r="F179" i="3"/>
  <c r="I124" i="3"/>
  <c r="I125" i="3"/>
  <c r="I126" i="3"/>
  <c r="H124" i="3"/>
  <c r="H125" i="3"/>
  <c r="H126" i="3"/>
  <c r="G124" i="3"/>
  <c r="G125" i="3"/>
  <c r="G126" i="3"/>
  <c r="F124" i="3"/>
  <c r="F125" i="3"/>
  <c r="F126" i="3"/>
  <c r="I89" i="3"/>
  <c r="I90" i="3"/>
  <c r="I91" i="3"/>
  <c r="H89" i="3"/>
  <c r="H90" i="3"/>
  <c r="H91" i="3"/>
  <c r="G89" i="3"/>
  <c r="G90" i="3"/>
  <c r="G91" i="3"/>
  <c r="F89" i="3"/>
  <c r="F90" i="3"/>
  <c r="F91" i="3"/>
  <c r="I38" i="3"/>
  <c r="I39" i="3"/>
  <c r="I40" i="3"/>
  <c r="H38" i="3"/>
  <c r="H39" i="3"/>
  <c r="H40" i="3"/>
  <c r="G38" i="3"/>
  <c r="G39" i="3"/>
  <c r="G40" i="3"/>
  <c r="F38" i="3"/>
  <c r="F39" i="3"/>
  <c r="F40" i="3"/>
  <c r="I30" i="3"/>
  <c r="I31" i="3"/>
  <c r="I32" i="3"/>
  <c r="I36" i="3"/>
  <c r="H30" i="3"/>
  <c r="H31" i="3"/>
  <c r="H32" i="3"/>
  <c r="H36" i="3"/>
  <c r="G30" i="3"/>
  <c r="G31" i="3"/>
  <c r="G32" i="3"/>
  <c r="G36" i="3"/>
  <c r="F30" i="3"/>
  <c r="F31" i="3"/>
  <c r="F32" i="3"/>
  <c r="F36" i="3"/>
  <c r="I21" i="3"/>
  <c r="I22" i="3"/>
  <c r="I23" i="3"/>
  <c r="H21" i="3"/>
  <c r="H22" i="3"/>
  <c r="H23" i="3"/>
  <c r="F22" i="3"/>
  <c r="F23" i="3"/>
  <c r="G22" i="3"/>
  <c r="G21" i="3"/>
  <c r="I7" i="3"/>
  <c r="I8" i="3"/>
  <c r="I9" i="3"/>
  <c r="I10" i="3"/>
  <c r="I11" i="3"/>
  <c r="I12" i="3"/>
  <c r="I13" i="3"/>
  <c r="I14" i="3"/>
  <c r="I15" i="3"/>
  <c r="I16" i="3"/>
  <c r="I17" i="3"/>
  <c r="I18" i="3"/>
  <c r="I19" i="3"/>
  <c r="H7" i="3"/>
  <c r="H8" i="3"/>
  <c r="H9" i="3"/>
  <c r="H10" i="3"/>
  <c r="H11" i="3"/>
  <c r="H12" i="3"/>
  <c r="H13" i="3"/>
  <c r="H14" i="3"/>
  <c r="H15" i="3"/>
  <c r="H16" i="3"/>
  <c r="H17" i="3"/>
  <c r="H18" i="3"/>
  <c r="H19" i="3"/>
  <c r="G18" i="3"/>
  <c r="F18" i="3"/>
  <c r="G17" i="3"/>
  <c r="F17" i="3"/>
  <c r="G16" i="3"/>
  <c r="F16" i="3"/>
  <c r="G15" i="3"/>
  <c r="F15" i="3"/>
  <c r="G14" i="3"/>
  <c r="G13" i="3"/>
  <c r="F13" i="3"/>
  <c r="G12" i="3"/>
  <c r="F12" i="3"/>
  <c r="G11" i="3"/>
  <c r="F11" i="3"/>
  <c r="G10" i="3"/>
  <c r="F10" i="3"/>
  <c r="G9" i="3"/>
  <c r="F9" i="3"/>
  <c r="G8" i="3"/>
  <c r="F8" i="3"/>
  <c r="G7" i="3"/>
  <c r="F7" i="3"/>
  <c r="H24" i="2"/>
  <c r="H30" i="2"/>
  <c r="H118" i="2"/>
  <c r="H131" i="2"/>
  <c r="H186" i="2"/>
  <c r="H219" i="2"/>
  <c r="H262" i="2"/>
  <c r="H286" i="2"/>
  <c r="H300" i="2"/>
  <c r="H309" i="2"/>
  <c r="H314" i="2"/>
  <c r="H315" i="2"/>
  <c r="G18" i="2"/>
  <c r="G24" i="2"/>
  <c r="G118" i="2"/>
  <c r="G186" i="2"/>
  <c r="G219" i="2"/>
  <c r="G262" i="2"/>
  <c r="G286" i="2"/>
  <c r="G300" i="2"/>
  <c r="G309" i="2"/>
  <c r="G314" i="2"/>
  <c r="G315" i="2"/>
  <c r="F24" i="2"/>
  <c r="F118" i="2"/>
  <c r="F131" i="2"/>
  <c r="F186" i="2"/>
  <c r="F219" i="2"/>
  <c r="F262" i="2"/>
  <c r="F286" i="2"/>
  <c r="F300" i="2"/>
  <c r="F309" i="2"/>
  <c r="F314" i="2"/>
  <c r="F18" i="2"/>
  <c r="F315" i="2"/>
  <c r="E24" i="2"/>
  <c r="E118" i="2"/>
  <c r="E186" i="2"/>
  <c r="E219" i="2"/>
  <c r="E262" i="2"/>
  <c r="E286" i="2"/>
  <c r="E300" i="2"/>
  <c r="E309" i="2"/>
  <c r="E314" i="2"/>
  <c r="E18" i="2"/>
  <c r="E315" i="2"/>
  <c r="F195" i="2"/>
  <c r="E195" i="2"/>
  <c r="H34" i="1"/>
  <c r="H35" i="1"/>
  <c r="H36" i="1"/>
  <c r="H37" i="1"/>
  <c r="H38" i="1"/>
  <c r="H39" i="1"/>
  <c r="H40" i="1"/>
  <c r="H41" i="1"/>
  <c r="H42" i="1"/>
  <c r="H43" i="1"/>
  <c r="H44" i="1"/>
  <c r="H45" i="1"/>
  <c r="H46" i="1"/>
  <c r="H47" i="1"/>
  <c r="H48" i="1"/>
  <c r="H49" i="1"/>
  <c r="H50" i="1"/>
  <c r="H51" i="1"/>
  <c r="H52" i="1"/>
  <c r="H53" i="1"/>
  <c r="H54" i="1"/>
  <c r="G34" i="1"/>
  <c r="G35" i="1"/>
  <c r="G36" i="1"/>
  <c r="G37" i="1"/>
  <c r="G38" i="1"/>
  <c r="G39" i="1"/>
  <c r="G40" i="1"/>
  <c r="G41" i="1"/>
  <c r="G42" i="1"/>
  <c r="G43" i="1"/>
  <c r="G44" i="1"/>
  <c r="G45" i="1"/>
  <c r="G46" i="1"/>
  <c r="G47" i="1"/>
  <c r="G48" i="1"/>
  <c r="G49" i="1"/>
  <c r="G50" i="1"/>
  <c r="G51" i="1"/>
  <c r="G52" i="1"/>
  <c r="G53" i="1"/>
  <c r="G54" i="1"/>
  <c r="F34" i="1"/>
  <c r="F35" i="1"/>
  <c r="F36" i="1"/>
  <c r="F40" i="1"/>
  <c r="F41" i="1"/>
  <c r="F42" i="1"/>
  <c r="F43" i="1"/>
  <c r="F44" i="1"/>
  <c r="F45" i="1"/>
  <c r="F46" i="1"/>
  <c r="F47" i="1"/>
  <c r="F48" i="1"/>
  <c r="F49" i="1"/>
  <c r="F50" i="1"/>
  <c r="F51" i="1"/>
  <c r="F52" i="1"/>
  <c r="F53" i="1"/>
  <c r="F54" i="1"/>
  <c r="E34" i="1"/>
  <c r="E35" i="1"/>
  <c r="E36" i="1"/>
  <c r="E40" i="1"/>
  <c r="E41" i="1"/>
  <c r="E42" i="1"/>
  <c r="E43" i="1"/>
  <c r="E44" i="1"/>
  <c r="E45" i="1"/>
  <c r="E46" i="1"/>
  <c r="E47" i="1"/>
  <c r="E48" i="1"/>
  <c r="E49" i="1"/>
  <c r="E50" i="1"/>
  <c r="E51" i="1"/>
  <c r="E52" i="1"/>
  <c r="E53" i="1"/>
  <c r="E54" i="1"/>
  <c r="G17" i="1"/>
  <c r="G25" i="1"/>
  <c r="G18" i="1"/>
  <c r="G26" i="1"/>
  <c r="G19" i="1"/>
  <c r="G27" i="1"/>
  <c r="G28" i="1"/>
  <c r="F25" i="1"/>
  <c r="F26" i="1"/>
  <c r="F19" i="1"/>
  <c r="F27" i="1"/>
  <c r="F28" i="1"/>
  <c r="H28" i="1"/>
  <c r="H17" i="1"/>
  <c r="D25" i="1"/>
  <c r="H18" i="1"/>
  <c r="D26" i="1"/>
  <c r="H19" i="1"/>
  <c r="D27" i="1"/>
  <c r="D28" i="1"/>
  <c r="H8" i="1"/>
  <c r="H10" i="1"/>
  <c r="H11" i="1"/>
  <c r="H12" i="1"/>
  <c r="H13" i="1"/>
  <c r="H14" i="1"/>
  <c r="H15" i="1"/>
  <c r="B25" i="1"/>
  <c r="B26" i="1"/>
  <c r="B27" i="1"/>
  <c r="B28" i="1"/>
  <c r="H27" i="1"/>
  <c r="H26" i="1"/>
  <c r="H25" i="1"/>
  <c r="H20" i="1"/>
  <c r="G21" i="1"/>
  <c r="G20" i="1"/>
  <c r="F20" i="1"/>
  <c r="E19" i="1"/>
  <c r="E18" i="1"/>
  <c r="E17" i="1"/>
  <c r="G8" i="1"/>
  <c r="G10" i="1"/>
  <c r="G11" i="1"/>
  <c r="G12" i="1"/>
  <c r="G13" i="1"/>
  <c r="G14" i="1"/>
  <c r="G15" i="1"/>
  <c r="F8" i="1"/>
  <c r="F13" i="1"/>
  <c r="F14" i="1"/>
  <c r="F15" i="1"/>
  <c r="E8" i="1"/>
  <c r="E14" i="1"/>
  <c r="E15" i="1"/>
</calcChain>
</file>

<file path=xl/sharedStrings.xml><?xml version="1.0" encoding="utf-8"?>
<sst xmlns="http://schemas.openxmlformats.org/spreadsheetml/2006/main" count="7891" uniqueCount="1934">
  <si>
    <t>RAN0 LOCAL GOVERNMENT</t>
  </si>
  <si>
    <t>KANO STATE GOVERNMENT</t>
  </si>
  <si>
    <t>SUMMARY OF THE APPROVED BUDGET FOR THE YEAR 2025</t>
  </si>
  <si>
    <t>ECONOMIC 
CODE</t>
  </si>
  <si>
    <t>FUND CODE</t>
  </si>
  <si>
    <t>GEO
CODE</t>
  </si>
  <si>
    <t xml:space="preserve">DESCRIPTION </t>
  </si>
  <si>
    <t>2023 ACTUAL   
(JAN - DEC)</t>
  </si>
  <si>
    <t>2024 APPROVED BUDGET</t>
  </si>
  <si>
    <t>2024 ACTUAL   
(JAN - SEPT</t>
  </si>
  <si>
    <t>2025 APPROVED BUDGET</t>
  </si>
  <si>
    <t>14070102</t>
  </si>
  <si>
    <t>31933200</t>
  </si>
  <si>
    <t>CASH AT HAND AND BANK</t>
  </si>
  <si>
    <t>12021102</t>
  </si>
  <si>
    <t>SUMMARY OF REVENUE:</t>
  </si>
  <si>
    <t>12000000</t>
  </si>
  <si>
    <t>10101</t>
  </si>
  <si>
    <t>Intenal Revenue</t>
  </si>
  <si>
    <t>STATUTORY REVENUE:</t>
  </si>
  <si>
    <t>11010101</t>
  </si>
  <si>
    <t>01101</t>
  </si>
  <si>
    <t>Federal Allocation</t>
  </si>
  <si>
    <t>11010201</t>
  </si>
  <si>
    <t>01102</t>
  </si>
  <si>
    <t>VAT</t>
  </si>
  <si>
    <t>11010401</t>
  </si>
  <si>
    <t>06106</t>
  </si>
  <si>
    <r>
      <rPr>
        <sz val="16"/>
        <color rgb="FF000000"/>
        <rFont val="Calibri"/>
        <charset val="134"/>
      </rPr>
      <t xml:space="preserve">Other Federally Allocated Revenue </t>
    </r>
    <r>
      <rPr>
        <b/>
        <sz val="16"/>
        <color rgb="FF000000"/>
        <rFont val="Calibri"/>
        <charset val="134"/>
      </rPr>
      <t>(Excess Crued Oil)</t>
    </r>
  </si>
  <si>
    <t>31030102</t>
  </si>
  <si>
    <t>01108</t>
  </si>
  <si>
    <t>10% State Allocation</t>
  </si>
  <si>
    <t>11010300</t>
  </si>
  <si>
    <t>Others Receipts (Bailout)</t>
  </si>
  <si>
    <t>TOTAL REVENUE</t>
  </si>
  <si>
    <t>SUMMARY OF EXPENDITURE:</t>
  </si>
  <si>
    <t>21000000</t>
  </si>
  <si>
    <t>Personnel Cost</t>
  </si>
  <si>
    <t>22020000</t>
  </si>
  <si>
    <t>Overhead Cost</t>
  </si>
  <si>
    <t>23000000</t>
  </si>
  <si>
    <t>Capital Expenditure</t>
  </si>
  <si>
    <t>TOTAL EXPENDITURE</t>
  </si>
  <si>
    <t>BUDGET SURPLUS,DEFICIT OR BALANCED</t>
  </si>
  <si>
    <t>BUDGET ANALYSIS TABLE</t>
  </si>
  <si>
    <t>BUDGET STATUS FOR THE YEAR 2025</t>
  </si>
  <si>
    <t>BUDGET PERFORMANCE AND IMPLEMENTATION FOR THE YEAR 2024</t>
  </si>
  <si>
    <t>EXPENDITURE</t>
  </si>
  <si>
    <t>TOTAL PERCENTAGE OF THE BUDGET</t>
  </si>
  <si>
    <t>APPROVED 2024</t>
  </si>
  <si>
    <t>ACTUAL 2024</t>
  </si>
  <si>
    <t>PERCENTAGE (%)</t>
  </si>
  <si>
    <t xml:space="preserve"> </t>
  </si>
  <si>
    <t>PERSONNEL COST</t>
  </si>
  <si>
    <t>%</t>
  </si>
  <si>
    <t>OVER HEAD COST</t>
  </si>
  <si>
    <t>CAPITAL</t>
  </si>
  <si>
    <t>TOTAL</t>
  </si>
  <si>
    <t>APPROVED BUDGET FOR THE YEAR 2025</t>
  </si>
  <si>
    <t>SUMMARY OF THE REVENUE</t>
  </si>
  <si>
    <t>CLASSIFICATION</t>
  </si>
  <si>
    <t>TAX REVENUE</t>
  </si>
  <si>
    <t>CAPITAL GAIN TAX</t>
  </si>
  <si>
    <t>LICENSE</t>
  </si>
  <si>
    <t>12020400</t>
  </si>
  <si>
    <t>FEES MAIN</t>
  </si>
  <si>
    <t>FINE MAIN</t>
  </si>
  <si>
    <t>SALES MAIN</t>
  </si>
  <si>
    <t>EARNING MAIN</t>
  </si>
  <si>
    <t>12020900</t>
  </si>
  <si>
    <t>RENT ON LAND AND OTHER</t>
  </si>
  <si>
    <t>PREPAYMENT</t>
  </si>
  <si>
    <t>INVESTMENT</t>
  </si>
  <si>
    <t>INTEREST EARNING NAIN</t>
  </si>
  <si>
    <t>DOMESTIC AID</t>
  </si>
  <si>
    <t>DOMESTIC LOANS/ BORROWINGS RECEIPT</t>
  </si>
  <si>
    <t>14070100</t>
  </si>
  <si>
    <t>EXTRA ORDINARY ITEMS</t>
  </si>
  <si>
    <t>310800</t>
  </si>
  <si>
    <t>PREPAYMENT/ARREARS</t>
  </si>
  <si>
    <t>TOTAL INTERNAL REVENUE</t>
  </si>
  <si>
    <t>STATUTORY ALLOCATION</t>
  </si>
  <si>
    <t>10% STATE ALLOCATION</t>
  </si>
  <si>
    <t>Other Federally Allocated Revenue</t>
  </si>
  <si>
    <t>GRAND -TOTAL</t>
  </si>
  <si>
    <t>RANO LOCAL GOVERNMENT</t>
  </si>
  <si>
    <t>DETAILS OF THE REVENUE</t>
  </si>
  <si>
    <t>ECONOMIC CODE</t>
  </si>
  <si>
    <t>FUND 
CODE</t>
  </si>
  <si>
    <t>DESCRIPTION</t>
  </si>
  <si>
    <t>2024 ACTUAL   
(JAN - SEPT)</t>
  </si>
  <si>
    <t>10000000</t>
  </si>
  <si>
    <t>REVENUE</t>
  </si>
  <si>
    <t>FEDERATION ACCOUNTS REVENUE (FAAC)-GENERAL</t>
  </si>
  <si>
    <t>Statutory Allocation</t>
  </si>
  <si>
    <t>SHARE OF VAT</t>
  </si>
  <si>
    <t>share  of VAT</t>
  </si>
  <si>
    <t>CASH TRANSFER - STATUTORY TRANSFERS</t>
  </si>
  <si>
    <t>10%  State Alloacation</t>
  </si>
  <si>
    <t>OTHER CAPITAL RECEIPTS</t>
  </si>
  <si>
    <t>Other Reciepts to CDF (Bailout)</t>
  </si>
  <si>
    <t>sale of fixed assets</t>
  </si>
  <si>
    <t>SUB- TOTAL</t>
  </si>
  <si>
    <t>INTERNALLY GENERATED REVENUE(IGR)-GENERAL</t>
  </si>
  <si>
    <t>Tax Revenue</t>
  </si>
  <si>
    <t>Tenament Rates</t>
  </si>
  <si>
    <t>Penality on Tenament Rates</t>
  </si>
  <si>
    <t>Arrears on Tenament Rates</t>
  </si>
  <si>
    <t>Capital Gains Tax (Individual)-Main</t>
  </si>
  <si>
    <t xml:space="preserve"> Sale of Physical Assets ( Plant, Machinery &amp; Equipment)</t>
  </si>
  <si>
    <t>Other Taxes</t>
  </si>
  <si>
    <t>Stamp Duties</t>
  </si>
  <si>
    <t>Development Levy</t>
  </si>
  <si>
    <t>Non-Tax Revenue</t>
  </si>
  <si>
    <t>Licenses</t>
  </si>
  <si>
    <t>Gold smith and Gold licenses</t>
  </si>
  <si>
    <t xml:space="preserve">Radio /Television permit </t>
  </si>
  <si>
    <t xml:space="preserve">Canoe licenses </t>
  </si>
  <si>
    <t>Registration of Voluntary Organization</t>
  </si>
  <si>
    <t xml:space="preserve">Barkery House license </t>
  </si>
  <si>
    <t xml:space="preserve">Bicycle licenses </t>
  </si>
  <si>
    <t>Brick Making</t>
  </si>
  <si>
    <t xml:space="preserve">Cart/truck licenses </t>
  </si>
  <si>
    <t>Dane Gun Licence</t>
  </si>
  <si>
    <t>Cattle Dealers Licence</t>
  </si>
  <si>
    <t>Dried Fish/Meat Licence</t>
  </si>
  <si>
    <t xml:space="preserve">Dog licenses </t>
  </si>
  <si>
    <t>Fishing Permit</t>
  </si>
  <si>
    <t>Squatters /Hawkers permit fees</t>
  </si>
  <si>
    <t>Hunting Licence</t>
  </si>
  <si>
    <t>Produce Buying Licence</t>
  </si>
  <si>
    <t>Animal Health Care Licence</t>
  </si>
  <si>
    <t>Abbatoir/Slaughter Licence</t>
  </si>
  <si>
    <t>Renewal of Fisher Licence</t>
  </si>
  <si>
    <t>Hiring Services</t>
  </si>
  <si>
    <t>Borehole Drilling Licence</t>
  </si>
  <si>
    <t>Cinematography</t>
  </si>
  <si>
    <t>Native liquor licenses fees</t>
  </si>
  <si>
    <t>Trade Permit</t>
  </si>
  <si>
    <t>Advertisement Licence</t>
  </si>
  <si>
    <t xml:space="preserve">Approval opf  Building plan </t>
  </si>
  <si>
    <t>Auctioneers Licence</t>
  </si>
  <si>
    <t xml:space="preserve">Baggers /Television  licenses  </t>
  </si>
  <si>
    <t xml:space="preserve">Battery charger licenses </t>
  </si>
  <si>
    <t xml:space="preserve">Birth and Death Registration </t>
  </si>
  <si>
    <t xml:space="preserve">Blacksmith workshop licenses  </t>
  </si>
  <si>
    <t>Block making machine  fees</t>
  </si>
  <si>
    <t xml:space="preserve">Brown  sugar machine licenses  </t>
  </si>
  <si>
    <t>Bulky Ciggarettes Licence</t>
  </si>
  <si>
    <t>Burial Licence</t>
  </si>
  <si>
    <t>Butchers Licence</t>
  </si>
  <si>
    <t xml:space="preserve">Clock/watch Repairs licenses </t>
  </si>
  <si>
    <t xml:space="preserve">Cloth Dyners licenses  </t>
  </si>
  <si>
    <t xml:space="preserve">Cold room licenses </t>
  </si>
  <si>
    <t>Control of Noise Permit Licence</t>
  </si>
  <si>
    <t>Corn Grinding mill licenses</t>
  </si>
  <si>
    <t>Dislodging  of septic Tank charges</t>
  </si>
  <si>
    <t>Dispensary and maternity fees</t>
  </si>
  <si>
    <t>Dog licenses fees</t>
  </si>
  <si>
    <t>Earning from Environment sanitation Service</t>
  </si>
  <si>
    <t>Electric/Radio/TV Workshop Licence</t>
  </si>
  <si>
    <t>Entertainment Druming &amp; Temporary both permit</t>
  </si>
  <si>
    <t>Felling of Trees Licence</t>
  </si>
  <si>
    <t>Forestry and Fuel Exploration Licence</t>
  </si>
  <si>
    <t>Hair Dressing/Barbing Saloon Licence</t>
  </si>
  <si>
    <t>Impounding of Animal Licence</t>
  </si>
  <si>
    <t>Ingredients Grinding Licence</t>
  </si>
  <si>
    <t xml:space="preserve">kiosk licenses </t>
  </si>
  <si>
    <t xml:space="preserve">Local Hair Barbing/ plaiting  licenses </t>
  </si>
  <si>
    <t>Marriage Registration Licence</t>
  </si>
  <si>
    <t>Mortgage Sub-lease Approval Licence</t>
  </si>
  <si>
    <t xml:space="preserve">Motor mach/cash wash licenses </t>
  </si>
  <si>
    <t>Motor Vehicle Licence</t>
  </si>
  <si>
    <t>Naming of Street Registration Licence</t>
  </si>
  <si>
    <t>Night soil Disposal/Deposit fees</t>
  </si>
  <si>
    <t>Open Air Preaching Permit Licence</t>
  </si>
  <si>
    <t>Painting, Spraying and Sign Writing Workshop</t>
  </si>
  <si>
    <t xml:space="preserve">Panel Beater licenses </t>
  </si>
  <si>
    <t>Pest control  and  Disinfection</t>
  </si>
  <si>
    <t>Pety  Trader</t>
  </si>
  <si>
    <t>Photo Studio Licence</t>
  </si>
  <si>
    <t>Photostat/Typing Institute Licence</t>
  </si>
  <si>
    <t>Pit Sawing Licence</t>
  </si>
  <si>
    <t>Registration of Septic tank and Dislodging Licence</t>
  </si>
  <si>
    <t>Registration of Meat Van Licance</t>
  </si>
  <si>
    <t>Registration of Night Soil Contract Licence</t>
  </si>
  <si>
    <t>Rice Mill/Cassava grinding Licence</t>
  </si>
  <si>
    <t xml:space="preserve">Sand dredging licenses  </t>
  </si>
  <si>
    <t>Sand/Granite/Iron Rod Seller Licence</t>
  </si>
  <si>
    <t>Saw Milling Licence</t>
  </si>
  <si>
    <t>sewing Institute Licence</t>
  </si>
  <si>
    <t>Tent at sea beach permit fees</t>
  </si>
  <si>
    <t>Vaults Licence</t>
  </si>
  <si>
    <t>Vehicle Spare Parts Licence</t>
  </si>
  <si>
    <t>Vulcanizer Licence</t>
  </si>
  <si>
    <t>Welding Machine Licence</t>
  </si>
  <si>
    <t xml:space="preserve">wood making /carpentry worhshop </t>
  </si>
  <si>
    <t>Workshop Receipt</t>
  </si>
  <si>
    <t xml:space="preserve">Bathing House License </t>
  </si>
  <si>
    <t xml:space="preserve">Minor Industry License </t>
  </si>
  <si>
    <t>Fees-Main</t>
  </si>
  <si>
    <t xml:space="preserve">Registration Fees                                  </t>
  </si>
  <si>
    <t>Renewal Fees</t>
  </si>
  <si>
    <t xml:space="preserve">Vehicle Registration and Weighting Fees                               </t>
  </si>
  <si>
    <t xml:space="preserve">Vehicle Plate Number                                                  </t>
  </si>
  <si>
    <t xml:space="preserve">Taxi Registration                                                     </t>
  </si>
  <si>
    <t xml:space="preserve">Vehicle Hackney Permit                                                </t>
  </si>
  <si>
    <t>Building Plan Fees</t>
  </si>
  <si>
    <t xml:space="preserve">Driver's Badge                                                        </t>
  </si>
  <si>
    <t xml:space="preserve">Conductors Badge                                                      </t>
  </si>
  <si>
    <t xml:space="preserve">Slaughter Slab Fees                                                  </t>
  </si>
  <si>
    <t xml:space="preserve">Irrigation Land Fees                                                  </t>
  </si>
  <si>
    <t xml:space="preserve">Tender Fees                                                           </t>
  </si>
  <si>
    <t xml:space="preserve">Vaccine Fees                                                          </t>
  </si>
  <si>
    <t xml:space="preserve">School Fees                                                           </t>
  </si>
  <si>
    <t xml:space="preserve">Private Schools Registration                                          </t>
  </si>
  <si>
    <t xml:space="preserve">Examination Fees                                                      </t>
  </si>
  <si>
    <t xml:space="preserve">Student Boarding Fees                                                 </t>
  </si>
  <si>
    <t xml:space="preserve">Pharm. Inspection of Ind.                                             </t>
  </si>
  <si>
    <t>students Registration Fees</t>
  </si>
  <si>
    <t>Private Hospital &amp; Clinic Inspection Fees</t>
  </si>
  <si>
    <t xml:space="preserve">Lease Fees                                                            </t>
  </si>
  <si>
    <t xml:space="preserve">Restaurant and Swimming Pool Fee                                      </t>
  </si>
  <si>
    <t xml:space="preserve">Registration of Youth Clubs                                           </t>
  </si>
  <si>
    <t xml:space="preserve">Land Development &amp; Infrastructure Fees                                                 </t>
  </si>
  <si>
    <t xml:space="preserve">Survey Fees                                                           </t>
  </si>
  <si>
    <t xml:space="preserve">Deeds preparation &amp; execution Fees                                    </t>
  </si>
  <si>
    <t xml:space="preserve">Document Registration &amp; Search Fees                                   </t>
  </si>
  <si>
    <t xml:space="preserve">Valuation Fees for Private Properties                                 </t>
  </si>
  <si>
    <t xml:space="preserve">Non-Refundable Application for Land                                   </t>
  </si>
  <si>
    <t xml:space="preserve">Application for Re-grant of Land                                       </t>
  </si>
  <si>
    <t xml:space="preserve">Change of Purpose                                                     </t>
  </si>
  <si>
    <t xml:space="preserve">Social Homes Corner - Shops                                           </t>
  </si>
  <si>
    <t xml:space="preserve">Day-Care Centre                                                       </t>
  </si>
  <si>
    <t xml:space="preserve">Registration of Private Clinics                                       </t>
  </si>
  <si>
    <t xml:space="preserve">Refuse Collection Fees (House to House)                               </t>
  </si>
  <si>
    <t xml:space="preserve">Registration of Environmental Dumping Sites                           </t>
  </si>
  <si>
    <t xml:space="preserve">Hire of Conference Hall                                               </t>
  </si>
  <si>
    <t xml:space="preserve">Registration of Self-Help Group                                       </t>
  </si>
  <si>
    <t xml:space="preserve">Consultancy Services Fees                                             </t>
  </si>
  <si>
    <t xml:space="preserve">Patients Admission Deposits                                           </t>
  </si>
  <si>
    <t xml:space="preserve">Loss of Gate Pass Fee                                                 </t>
  </si>
  <si>
    <t xml:space="preserve">Laundry Services &amp; Dietry Consultation                                </t>
  </si>
  <si>
    <t xml:space="preserve">Private Hospital Registration                                         </t>
  </si>
  <si>
    <t>Road Worthiness  Tests Fees</t>
  </si>
  <si>
    <t xml:space="preserve">Safety (petrol station)  </t>
  </si>
  <si>
    <t>Schools Hostel (Boarding) Fees</t>
  </si>
  <si>
    <t>Small Scale Industrial Estate Fees</t>
  </si>
  <si>
    <t xml:space="preserve">Soil concrete testing charge </t>
  </si>
  <si>
    <t>Soil development  fees</t>
  </si>
  <si>
    <t>State ground Rent</t>
  </si>
  <si>
    <t>Laboratory Services Fees</t>
  </si>
  <si>
    <t xml:space="preserve">State indigene certificate </t>
  </si>
  <si>
    <t>printing fee</t>
  </si>
  <si>
    <t xml:space="preserve">Survey fees </t>
  </si>
  <si>
    <t>Tenders Processing Fees</t>
  </si>
  <si>
    <t>Trade cattle licence</t>
  </si>
  <si>
    <t>Trade Fair &amp; Exhibition Fee</t>
  </si>
  <si>
    <t>Trade test &amp; workshop receipts</t>
  </si>
  <si>
    <t>Tuition Fees</t>
  </si>
  <si>
    <t>veterinary treatment fees</t>
  </si>
  <si>
    <t>Veterinary Clinic Treatment  Fee</t>
  </si>
  <si>
    <t>Work Receipt Adjustments</t>
  </si>
  <si>
    <t>local indigene certificate</t>
  </si>
  <si>
    <t>Bus Commercial Vehicle/Truck Fees</t>
  </si>
  <si>
    <t>General Contractor Registration fees</t>
  </si>
  <si>
    <t>Surface  Tank</t>
  </si>
  <si>
    <t>Fines -(Main)</t>
  </si>
  <si>
    <t xml:space="preserve">Road Traffic Offenses    (Illigal parking)                </t>
  </si>
  <si>
    <t xml:space="preserve">Stamp Duties Penalties                                              </t>
  </si>
  <si>
    <t xml:space="preserve">Court Fine                                                   </t>
  </si>
  <si>
    <t>Penalties</t>
  </si>
  <si>
    <t>Other Fines</t>
  </si>
  <si>
    <t>Towing vechicles fine and fees</t>
  </si>
  <si>
    <t>Fine overdue /lost of library books</t>
  </si>
  <si>
    <t>Sales-Main</t>
  </si>
  <si>
    <t xml:space="preserve">Sales of Obsolete Stores/Vehicles                                     </t>
  </si>
  <si>
    <t xml:space="preserve">Proceed from sales of Fertilizer                                      </t>
  </si>
  <si>
    <t xml:space="preserve">Sales of Motorcycle/Bicycle App. Form                                 </t>
  </si>
  <si>
    <t xml:space="preserve">Sales of Publications                                                 </t>
  </si>
  <si>
    <t xml:space="preserve">Sales of Fisheries Products                                           </t>
  </si>
  <si>
    <t xml:space="preserve">Sales of Agricultural Products                                        </t>
  </si>
  <si>
    <t xml:space="preserve">Sales of Grains                                                       </t>
  </si>
  <si>
    <t xml:space="preserve">Sales of Farm Produce                                                 </t>
  </si>
  <si>
    <t xml:space="preserve">Drug Cost Recovery                                                    </t>
  </si>
  <si>
    <t xml:space="preserve">Sales from Drug Man. Unit                                             </t>
  </si>
  <si>
    <t xml:space="preserve">Sales of High Court Civil procedure Rules annual publication          </t>
  </si>
  <si>
    <t xml:space="preserve">Sales of Poles                                                        </t>
  </si>
  <si>
    <t>Sale of Telephone Directory</t>
  </si>
  <si>
    <t>Sale of Photograph</t>
  </si>
  <si>
    <t>Sale of Home Economics Products</t>
  </si>
  <si>
    <t>Sale of Workshop Products</t>
  </si>
  <si>
    <t>5% Sales Charges</t>
  </si>
  <si>
    <t>Sale of DRF Items</t>
  </si>
  <si>
    <t>Sale of Forms</t>
  </si>
  <si>
    <t>Sales of Fertilizer</t>
  </si>
  <si>
    <t>Other Sales</t>
  </si>
  <si>
    <t>Mobile sales</t>
  </si>
  <si>
    <t>Earnings -Main</t>
  </si>
  <si>
    <t>Plant Hire Services(Tractor)</t>
  </si>
  <si>
    <t>Combine Harvester Services</t>
  </si>
  <si>
    <t>Garage Hire Charges</t>
  </si>
  <si>
    <t>Agricultural Shievers Charges</t>
  </si>
  <si>
    <t>Farm Plot Charges</t>
  </si>
  <si>
    <t>Animal Tractor Charges</t>
  </si>
  <si>
    <t>Domestic Pest Control</t>
  </si>
  <si>
    <t>Hatchery Charges</t>
  </si>
  <si>
    <t>Gully Emptier Charges</t>
  </si>
  <si>
    <t>Public Health Lab Services</t>
  </si>
  <si>
    <t>Change of Ownership Charges</t>
  </si>
  <si>
    <t>Plant Hire Charges</t>
  </si>
  <si>
    <t>Printing Charges</t>
  </si>
  <si>
    <t>Consultancy Services</t>
  </si>
  <si>
    <t>Car Hire Charges</t>
  </si>
  <si>
    <t>Health Inspection</t>
  </si>
  <si>
    <t>Environmental Laboratory</t>
  </si>
  <si>
    <t xml:space="preserve">Sewerage Collection &amp; Treatment Charges                               </t>
  </si>
  <si>
    <t xml:space="preserve">Registration of Private Refuse Collectors                             </t>
  </si>
  <si>
    <t xml:space="preserve">Building Material &amp; Site Registration                                 </t>
  </si>
  <si>
    <t xml:space="preserve">Parks &amp; Gardens                                                       </t>
  </si>
  <si>
    <t xml:space="preserve">Fire Wood Trafficking Charges                                         </t>
  </si>
  <si>
    <t xml:space="preserve">Sales of Plantations                                                  </t>
  </si>
  <si>
    <t xml:space="preserve">Accommodation Charges                                                 </t>
  </si>
  <si>
    <t xml:space="preserve">Catering Services                                                     </t>
  </si>
  <si>
    <t xml:space="preserve">Telephone Services                                                    </t>
  </si>
  <si>
    <t xml:space="preserve">Sales of Trade Fair Exhibition                                        </t>
  </si>
  <si>
    <t xml:space="preserve">Registration of Business Groups &amp; Associations                        </t>
  </si>
  <si>
    <t xml:space="preserve">Registration of Business Premises                                     </t>
  </si>
  <si>
    <t xml:space="preserve">Hire of Video Equipment                                               </t>
  </si>
  <si>
    <t xml:space="preserve">Public Address System                                                 </t>
  </si>
  <si>
    <t xml:space="preserve">Graphic Design Charges                                                </t>
  </si>
  <si>
    <t xml:space="preserve">Hire of Information Equipment                                         </t>
  </si>
  <si>
    <t xml:space="preserve">Bill Balance Cert. of Temporary Occupancy Permit                                   </t>
  </si>
  <si>
    <t>Ground Rate Charges</t>
  </si>
  <si>
    <t xml:space="preserve">(Customery) Right of Occupancy                                                    </t>
  </si>
  <si>
    <t xml:space="preserve">Sub-Leases Charges                                              </t>
  </si>
  <si>
    <t xml:space="preserve">Earnings from Mortuary Services                                       </t>
  </si>
  <si>
    <t xml:space="preserve">Other Earnings (partnership to generate atlease 25 percent of IGR from local mining of Rocks                                                      </t>
  </si>
  <si>
    <t>Commission on transfer of plot</t>
  </si>
  <si>
    <t>Hide &amp; Skin Buyer Licenses</t>
  </si>
  <si>
    <t>RENT ON LAND AND OTHERS - GENERAL</t>
  </si>
  <si>
    <t>Rent of Plot and Site services Programme</t>
  </si>
  <si>
    <t>Lease rental</t>
  </si>
  <si>
    <t>Rent on Government Properties</t>
  </si>
  <si>
    <t>Rent from Other Local Govt. Offices</t>
  </si>
  <si>
    <t>Pre-payment</t>
  </si>
  <si>
    <t>Motor Vehicle Advances</t>
  </si>
  <si>
    <t>Bicycle Advances (Principal)</t>
  </si>
  <si>
    <t>Motor Vehicle Refurbishing Loan</t>
  </si>
  <si>
    <t>House Refurbishing Loan</t>
  </si>
  <si>
    <t>Refunds General</t>
  </si>
  <si>
    <t>Other Prepayments</t>
  </si>
  <si>
    <t>Investment Income-Main</t>
  </si>
  <si>
    <t xml:space="preserve">Dividend Income from  Quoted Stocks </t>
  </si>
  <si>
    <t xml:space="preserve">Dividend Income from  Unquoted Stocks </t>
  </si>
  <si>
    <t>Sales of Shares</t>
  </si>
  <si>
    <t>Market</t>
  </si>
  <si>
    <t>Motor Park</t>
  </si>
  <si>
    <t>Shop and Shopping Centres</t>
  </si>
  <si>
    <t>Proceeds from Sales and Consumable Goods</t>
  </si>
  <si>
    <t>Cattle Market</t>
  </si>
  <si>
    <t>Interest Earned-Main</t>
  </si>
  <si>
    <t>Bicycle Advances (Interest)</t>
  </si>
  <si>
    <t>Refurbishing Loan</t>
  </si>
  <si>
    <t>Furniture Loan</t>
  </si>
  <si>
    <t>Interest On Housing Loan</t>
  </si>
  <si>
    <t>Bank Interest</t>
  </si>
  <si>
    <t xml:space="preserve">AID AND GRANTS </t>
  </si>
  <si>
    <t>Current Domestic Aids</t>
  </si>
  <si>
    <t>Capital Domestic Aids</t>
  </si>
  <si>
    <t>Domestic Loans/ Borrowings From Financial Institutions</t>
  </si>
  <si>
    <t>Domestic Loans/ Borrowings From Other Government Entities</t>
  </si>
  <si>
    <t>EXTRAORDINARY ITEMS</t>
  </si>
  <si>
    <t>Extraordinary Items</t>
  </si>
  <si>
    <t>Unspecified Revenue (comunication mass)</t>
  </si>
  <si>
    <t>PRE-PAYMENT/ARREARS OF REVENUE</t>
  </si>
  <si>
    <t>PRE-PAYMENT-GENERAL</t>
  </si>
  <si>
    <t>Payment in lieu of Resignation</t>
  </si>
  <si>
    <t>GRAND TOTAL</t>
  </si>
  <si>
    <t>RECURRENT EXPENDITURE</t>
  </si>
  <si>
    <t>ECONOMIC
 CODE</t>
  </si>
  <si>
    <t>FUNCTIONAL
CODE</t>
  </si>
  <si>
    <t>2024 ACTUAL   
(JAN - SEP)</t>
  </si>
  <si>
    <t>OFFICE OF THE CHAIRMAN</t>
  </si>
  <si>
    <t>OFFICE OF THE SECRETARY</t>
  </si>
  <si>
    <t>COUNCIL</t>
  </si>
  <si>
    <t>PERSONNEL MANAGEMENT</t>
  </si>
  <si>
    <t>TREASURY</t>
  </si>
  <si>
    <t>COMMUNITY</t>
  </si>
  <si>
    <t>PHC</t>
  </si>
  <si>
    <t>AGRIC</t>
  </si>
  <si>
    <t>WORKS &amp; HOUSING</t>
  </si>
  <si>
    <t>DISTRICT ADMIN</t>
  </si>
  <si>
    <t>P.R.S.</t>
  </si>
  <si>
    <t>WESH</t>
  </si>
  <si>
    <t>SUMMARY</t>
  </si>
  <si>
    <t>DEPARTMENT:-  OFFICE OF THE CHAIRMAN    CODE:-011100100100</t>
  </si>
  <si>
    <t>CHAIRMAN OFFICE</t>
  </si>
  <si>
    <t>INTERNAL AUDIT OFFICE</t>
  </si>
  <si>
    <t>SPECIAL SERVICE UNIT OFFICE</t>
  </si>
  <si>
    <t>GRAND-TOTAL</t>
  </si>
  <si>
    <t xml:space="preserve">                  DEPARTMENT: OFFICE OF THE CHAIRMAN</t>
  </si>
  <si>
    <t>BASIC SALARY</t>
  </si>
  <si>
    <t>Salaries Of Statutory Office Holders</t>
  </si>
  <si>
    <t>Salary Of Political Appointees (CHM, VCHM, SUP.C &amp; ADVS)</t>
  </si>
  <si>
    <t>ALLOWANCES</t>
  </si>
  <si>
    <t>ALLOWANCES FOR POLITICAL OFFICE HOLDERS</t>
  </si>
  <si>
    <t>Housing / Rent Allowances</t>
  </si>
  <si>
    <t xml:space="preserve">Utility Allowance                                                     </t>
  </si>
  <si>
    <t xml:space="preserve">Entertainment Allowance                                                </t>
  </si>
  <si>
    <t>Leave Grant</t>
  </si>
  <si>
    <t>Furniture Allowance</t>
  </si>
  <si>
    <t xml:space="preserve">Ramadan  / Sallah Gesture                                               </t>
  </si>
  <si>
    <t xml:space="preserve">Domestic Servant Allowance                                            </t>
  </si>
  <si>
    <t xml:space="preserve">Journal Allowance                                                     </t>
  </si>
  <si>
    <t>Other Allowances(per.Asst)</t>
  </si>
  <si>
    <t>SOCIAL BENEFITS</t>
  </si>
  <si>
    <t>Severence Gratuity</t>
  </si>
  <si>
    <t>PERSONNEL COST FOR NON-STAFF</t>
  </si>
  <si>
    <t>Security Personnel Allowance and Special Assistants</t>
  </si>
  <si>
    <t>OVERHEAD COST</t>
  </si>
  <si>
    <t>TRAVEL&amp; TRANSPORT-GENERAL</t>
  </si>
  <si>
    <t>Local Travel &amp; Transport: Others</t>
  </si>
  <si>
    <t>International Travel &amp; Transport: Others</t>
  </si>
  <si>
    <t>MATERIALS AND SUPPLIES - GENERAL</t>
  </si>
  <si>
    <t>News Papers</t>
  </si>
  <si>
    <t>MAINTENANCE SERVICE -GENERAL</t>
  </si>
  <si>
    <t>TRAINING - GENERAL</t>
  </si>
  <si>
    <t xml:space="preserve">Local Training </t>
  </si>
  <si>
    <t>International Training</t>
  </si>
  <si>
    <t>OTHER SERVICES - GENERAL</t>
  </si>
  <si>
    <t>Security services</t>
  </si>
  <si>
    <t>Security Vote (Including Operations)</t>
  </si>
  <si>
    <t>CONSULTING &amp; PROFESSIONAL SERVICE</t>
  </si>
  <si>
    <t>Other professional services</t>
  </si>
  <si>
    <t>MISCELLANEOUS EXPENSES GENERAL</t>
  </si>
  <si>
    <t>Refreshment and Meals</t>
  </si>
  <si>
    <t>Event Packages &amp; Consumables</t>
  </si>
  <si>
    <t>Honorarium and Sitting Allowance Payments</t>
  </si>
  <si>
    <t>LOCAL GRANTS AND CONTRIBUTIONS</t>
  </si>
  <si>
    <t>Grants to Communities/NGOs/FBOs/CBOs</t>
  </si>
  <si>
    <t xml:space="preserve">                                                                   DEPARTMENT:01 11 183 001 00 Internal Audit unit</t>
  </si>
  <si>
    <t>Salary Of Management Staff</t>
  </si>
  <si>
    <t>Salary Of Senior Staff</t>
  </si>
  <si>
    <t>Salary Of Junior Staff</t>
  </si>
  <si>
    <t>Salary of Contract Staff</t>
  </si>
  <si>
    <t xml:space="preserve">Provision of Salary Increase </t>
  </si>
  <si>
    <t>ALLOWANCES FOR MANAGEMENT STAFF</t>
  </si>
  <si>
    <t xml:space="preserve">Housing / Rent Allowances                                             </t>
  </si>
  <si>
    <t xml:space="preserve">Transport Allowances                                                  </t>
  </si>
  <si>
    <t xml:space="preserve">Meal Subsidy                                                          </t>
  </si>
  <si>
    <t xml:space="preserve">Ramadan/ Sallah Gesture                                               </t>
  </si>
  <si>
    <t xml:space="preserve">Medical Allowance                                                     </t>
  </si>
  <si>
    <t>Responsibility Allowance</t>
  </si>
  <si>
    <t>Provision of anticipated Salary Increment</t>
  </si>
  <si>
    <t>TRAVEL&amp;TRANSPORT-GENERAL</t>
  </si>
  <si>
    <t>Local travel &amp; Transport Others</t>
  </si>
  <si>
    <t>MATERIALS&amp;SUPPLIES-GENERAL</t>
  </si>
  <si>
    <t>Others</t>
  </si>
  <si>
    <t>Monitoring and evaluation</t>
  </si>
  <si>
    <t>PERS0RNAL COST</t>
  </si>
  <si>
    <t xml:space="preserve">                                        DEPARTMENT;    (specail service unit)  011101800100</t>
  </si>
  <si>
    <t>Salary Of Contract Staff</t>
  </si>
  <si>
    <t>Provision of Salary Increase</t>
  </si>
  <si>
    <t>ALLOWANCES FOR SENIOR STAFF</t>
  </si>
  <si>
    <t>ALLOWANCES FOR JUNIOR STAFF</t>
  </si>
  <si>
    <t>Security Personal Allowance(Election &amp; Others)</t>
  </si>
  <si>
    <t>Local Travel &amp;Transport;Other</t>
  </si>
  <si>
    <t>MATERIALS &amp; SUPPLIES - GENERAL</t>
  </si>
  <si>
    <t>Printing Of Security Documents</t>
  </si>
  <si>
    <t>Security services (Election &amp; others)</t>
  </si>
  <si>
    <t xml:space="preserve">Security personnel Allowance (Neghbour hood watch men vigilant security Allowance) </t>
  </si>
  <si>
    <t xml:space="preserve">DEPARTMENT:- OFFICE  OF THE SECRETARY                                        </t>
  </si>
  <si>
    <t>SECRETARY OFFICE</t>
  </si>
  <si>
    <t>LEGAL SERVICE</t>
  </si>
  <si>
    <t>OVER HEAD</t>
  </si>
  <si>
    <t xml:space="preserve">                                            DEPARTMENT: 01 11 013 001 00 OFFICE OF THE SECRETARY</t>
  </si>
  <si>
    <t>Salary Of Political Appointees</t>
  </si>
  <si>
    <t>Rent / Housing Allowance</t>
  </si>
  <si>
    <t>Other Allowances(Per.Asst)</t>
  </si>
  <si>
    <t>TRAVEL&amp; TRANSPORT - GENERAL</t>
  </si>
  <si>
    <t>Local Travel &amp; Transport: Training</t>
  </si>
  <si>
    <t>International Travel &amp; Transport: Training</t>
  </si>
  <si>
    <t>MATERIALS &amp; SUPPLIES- GENERAL</t>
  </si>
  <si>
    <t>TRAINING -GENERAL</t>
  </si>
  <si>
    <t>Local training</t>
  </si>
  <si>
    <t>Miscellaneous Expenses - General</t>
  </si>
  <si>
    <t xml:space="preserve">              DEPARTMENT: 01 11 013 001 00 OFFICE OF THE SECRETARY ( Legal service unit) 01 11 013 001 01</t>
  </si>
  <si>
    <t>Salary of Junior Staff</t>
  </si>
  <si>
    <t>Provision of Anticipated Salary increase</t>
  </si>
  <si>
    <t xml:space="preserve">Non Regular Allowance                                                 </t>
  </si>
  <si>
    <t>CONSULTING &amp; PROFESSIONAL SERVICES - GENERAL</t>
  </si>
  <si>
    <t>Legal Services</t>
  </si>
  <si>
    <t>RECURRENT EXPENDITURE SUMMARY</t>
  </si>
  <si>
    <t xml:space="preserve">DEPARTMENT:- COUNCIL                                      </t>
  </si>
  <si>
    <t xml:space="preserve"> DEPARTMENT; 01 12 001 001 00 COUNCIL</t>
  </si>
  <si>
    <t>Salaries Of Political Office Holders (H/Leader, D/H/Leader,M/Leader,Minority,Whip &amp; Other Councillors)</t>
  </si>
  <si>
    <t>ALLOWANCES FOR POLITICAL  OFFICE HOLDERS</t>
  </si>
  <si>
    <t xml:space="preserve">Responsibility Allowance                                              </t>
  </si>
  <si>
    <t>Recess Allowance</t>
  </si>
  <si>
    <t>Furnitures Allowances</t>
  </si>
  <si>
    <t>Ramadan Gesture</t>
  </si>
  <si>
    <t>Journal Allowance</t>
  </si>
  <si>
    <t>Ward robe  Allowance</t>
  </si>
  <si>
    <t>MATERIALS &amp; SUPPLIES-GENERAL</t>
  </si>
  <si>
    <t>Refreshment  and Meals</t>
  </si>
  <si>
    <t>Welfare Packages</t>
  </si>
  <si>
    <t xml:space="preserve">DEPARTMENT:-    PERSONNEL MANAGEMENT    </t>
  </si>
  <si>
    <t>OFFICE OF THE DIRECTOR PERSONNEL MANAGEMENT</t>
  </si>
  <si>
    <t xml:space="preserve">                                DEPARTMENT; 01 25 001 001 00  DIRECTOR PERSONAL MANAGEMENT</t>
  </si>
  <si>
    <t>2022 ACTUAL   
(JAN - DEC)</t>
  </si>
  <si>
    <t>2023 APPROVED BUDGET</t>
  </si>
  <si>
    <t>2024 APPROVED</t>
  </si>
  <si>
    <t>Provision of anticipated salary increment</t>
  </si>
  <si>
    <t xml:space="preserve">Responsibility Allowance /Shifting                                     </t>
  </si>
  <si>
    <t xml:space="preserve">Ramadan/ Sallah Gesture /Hazard/Rural posting                                              </t>
  </si>
  <si>
    <t>Fuel subsidy removal allowances</t>
  </si>
  <si>
    <t>Security Personnel Allowance</t>
  </si>
  <si>
    <t>Casual Workers Allowance</t>
  </si>
  <si>
    <t>OTHER RECURRENT COSTS</t>
  </si>
  <si>
    <t>BRAVED FAMILY ALL.</t>
  </si>
  <si>
    <t>Newspapers</t>
  </si>
  <si>
    <t>Uniforms &amp; Other Clothing</t>
  </si>
  <si>
    <t>Others (1% Training Fund)</t>
  </si>
  <si>
    <t>other professional service</t>
  </si>
  <si>
    <t>Recruitment, Appointment, Promotion and Disciplinary Expenses</t>
  </si>
  <si>
    <t>Special Day Celebration</t>
  </si>
  <si>
    <t xml:space="preserve">Grants to Communities /NGOs/FBOs/CBOs </t>
  </si>
  <si>
    <t xml:space="preserve">DEPARTMENT:- TREASURY   CODE:- 02 20 001 001 00                                     </t>
  </si>
  <si>
    <t>ACCOUNT</t>
  </si>
  <si>
    <t>STORE</t>
  </si>
  <si>
    <t xml:space="preserve">                                         DEPARTMENT: Treasury (Revenue section) CODE:- 02 20 001 001 01</t>
  </si>
  <si>
    <t>fuel subsidy removal allowances</t>
  </si>
  <si>
    <t>Office stationery/ computer consumbles</t>
  </si>
  <si>
    <t xml:space="preserve">Financial  Professional Services </t>
  </si>
  <si>
    <t>Publicity and Advertisements</t>
  </si>
  <si>
    <t>Other Miscellaneous Expenses</t>
  </si>
  <si>
    <t>PERSONNEL</t>
  </si>
  <si>
    <t xml:space="preserve">                                         DEPARTMENT: Treasury (Account section) CODE:- 02 20 001 001 02</t>
  </si>
  <si>
    <t>Domestic servant allowance</t>
  </si>
  <si>
    <t>Responsibility allowance</t>
  </si>
  <si>
    <t>Entertaiment allowance</t>
  </si>
  <si>
    <t>SOCIAL CONTRIBUTIONS</t>
  </si>
  <si>
    <t>17% Govt. Pension Contribution To Staff</t>
  </si>
  <si>
    <t>Office stationaries/computer consumable</t>
  </si>
  <si>
    <t>MAINTENANCE SERVICES - GENERAL</t>
  </si>
  <si>
    <t>Other Maintenance Services</t>
  </si>
  <si>
    <t>FINANCIAL CHARGES - GENERAL</t>
  </si>
  <si>
    <t>Bank Charges</t>
  </si>
  <si>
    <t>Interest on Overdraft</t>
  </si>
  <si>
    <t xml:space="preserve">                                              DEPARTMENT: Treasury (Store section) CODE:- 02 20 001 001 03</t>
  </si>
  <si>
    <t>Office Stationery / Computer Consumables</t>
  </si>
  <si>
    <t>Printing Of Non Security Documents</t>
  </si>
  <si>
    <t xml:space="preserve">Other </t>
  </si>
  <si>
    <t>DEPARTMENT:- COMMUNITY  DEV. &amp; CULTURE     CODE:- 05 051 003 001 00</t>
  </si>
  <si>
    <t>ADMIN CODE</t>
  </si>
  <si>
    <t>PRIMARY EDUCATION</t>
  </si>
  <si>
    <t>SOCIAL WELFARE</t>
  </si>
  <si>
    <t>INFORMATION YOUTH &amp; CULTURE</t>
  </si>
  <si>
    <t>ADULT EDUCATION</t>
  </si>
  <si>
    <t>WOMEN AFFAIRS</t>
  </si>
  <si>
    <t>COOPERATIVE</t>
  </si>
  <si>
    <t>COMMERCE &amp; INDUSTRY</t>
  </si>
  <si>
    <t xml:space="preserve">                    DEPARTMENT:05 17 001 001 00 EDUCATION (L.G.PRIMARY SCHOOL) 05 17 025 000 00</t>
  </si>
  <si>
    <t>Books</t>
  </si>
  <si>
    <t>Food Stuff / Catering Materials Supplies (Schools feeding)</t>
  </si>
  <si>
    <t>Teaching Aids / Instruction Materials /INTERGRATED EARLY CHILD EDUCATION</t>
  </si>
  <si>
    <t>TRAINING-GENERAL</t>
  </si>
  <si>
    <t>Others (scholarship) Forieghn scholarship</t>
  </si>
  <si>
    <t xml:space="preserve">Internal Examination Fees </t>
  </si>
  <si>
    <t xml:space="preserve">External Examination Fees </t>
  </si>
  <si>
    <t>Grants to communities/NGOs/FBOs/CBOs (Musabaqa)/Educatinal Trust Fund</t>
  </si>
  <si>
    <t>1% Educatinal Trust Fund (ETF)</t>
  </si>
  <si>
    <t xml:space="preserve">          DEPARTMENT: COMMUNITY DEV. AND CULTURE (Comm. section) 05 051 003 001 01</t>
  </si>
  <si>
    <t>ALLOWANCES FOR SENIOR  STAFF</t>
  </si>
  <si>
    <t>ALLOWANCES FOR JUNIOR  STAFF</t>
  </si>
  <si>
    <t>Food Stuff / Catering Materials Supplies</t>
  </si>
  <si>
    <t>OTHER SERVICES-GENERAL</t>
  </si>
  <si>
    <t>Security services (Vigilante &amp; Others)</t>
  </si>
  <si>
    <t>Special day celebration</t>
  </si>
  <si>
    <t>GRANTS AND CONTRIBUTIONS GENERAL</t>
  </si>
  <si>
    <t>Grants to Communities /NGOs/FBOs/CBOs (Hisbah &amp; Others)</t>
  </si>
  <si>
    <t xml:space="preserve">         DEPARTMENT: COMMUNITY DEV. AND CULTURE (Social welfare) 05 051 003 001 02</t>
  </si>
  <si>
    <t>Others Disable, etc</t>
  </si>
  <si>
    <t>Food Stuff / Catering Materials Supplies (Ramadan Feeding)</t>
  </si>
  <si>
    <t>MISCELLANEOUS EXPENSES-GENERAL</t>
  </si>
  <si>
    <t>Medical Expenses</t>
  </si>
  <si>
    <t>Medical Expenses International</t>
  </si>
  <si>
    <t>Other  (AUREN GATA)</t>
  </si>
  <si>
    <t>Other Services - General</t>
  </si>
  <si>
    <t>Payment on Hajj Operation</t>
  </si>
  <si>
    <t xml:space="preserve">Grants to Communities/NGOs/FBOs/CBOs </t>
  </si>
  <si>
    <t xml:space="preserve">    DEPARTMENT: COMMUNITY DEV. AND CULTURE (Inf. Youth &amp; sport) 05 051 003 001 03</t>
  </si>
  <si>
    <t>Fuel Subsidy removal allowances</t>
  </si>
  <si>
    <t>NYSC/ It Allowances</t>
  </si>
  <si>
    <t>Information Technology Consulting</t>
  </si>
  <si>
    <t>Sporting Activities</t>
  </si>
  <si>
    <t xml:space="preserve">       DEPARTMENT: COMMUNITY DEV. AND CULTURE (Adult Education) 05 051 003 001 04</t>
  </si>
  <si>
    <t>Teaching Aids / Instruction Materials</t>
  </si>
  <si>
    <t xml:space="preserve">                           DEPARTMENT: COMMUNITY DEV. AND CULTURE (Woman Affairs) 05 051 003 001 05</t>
  </si>
  <si>
    <t>CODE</t>
  </si>
  <si>
    <t xml:space="preserve">         DEPARTMENT: COMMUNITY DEV. AND CULTURE (Cooperative Section) 05 051 003 001 06</t>
  </si>
  <si>
    <t>Materials And Supplies - General</t>
  </si>
  <si>
    <t xml:space="preserve">                       DEPARTMENT: COMMUNITY DEV. AND CULTURE (TRADE,COMM &amp; INDUSTRY) 05 051 003 001 07</t>
  </si>
  <si>
    <t>Others (Trade Fair)</t>
  </si>
  <si>
    <t>LOANS AND ADVANCES</t>
  </si>
  <si>
    <t>DEPARTMENT:-     PRIMARY HEALTH CARE   CODE:- 05 21 001 001 00</t>
  </si>
  <si>
    <t>CURATIVE</t>
  </si>
  <si>
    <t xml:space="preserve">                DEPARTMENT: HEALTH 05 21 001 001 00 (Currative section) 05 21 001 001 02</t>
  </si>
  <si>
    <t>CONSOLIDATED SALARY</t>
  </si>
  <si>
    <t>Cons. Salary Of Management Staff</t>
  </si>
  <si>
    <t>Cons. Salary Of Senior Staff</t>
  </si>
  <si>
    <t>Cons. Salary Of Junior Staff</t>
  </si>
  <si>
    <t xml:space="preserve">Cons. Salary of New PHC Staff </t>
  </si>
  <si>
    <t xml:space="preserve">Shifting Allowance                                                    </t>
  </si>
  <si>
    <t xml:space="preserve">Hazard Allowance                                                      </t>
  </si>
  <si>
    <t xml:space="preserve">Rural Posting Allowance                                               </t>
  </si>
  <si>
    <t xml:space="preserve">Call Duty Allowance                                                   </t>
  </si>
  <si>
    <t xml:space="preserve">Other Allowances/Non Clinical </t>
  </si>
  <si>
    <t>Other Allowances</t>
  </si>
  <si>
    <t>PERSONNEL COST OF NON STAFF</t>
  </si>
  <si>
    <t>Casual workers allowance</t>
  </si>
  <si>
    <t>Drugs/Laboratory/Medical Supplies</t>
  </si>
  <si>
    <t>Others (FYP)/Child food nutrition activities</t>
  </si>
  <si>
    <t>Local Training (woman for Health)</t>
  </si>
  <si>
    <t>Medical Consulting</t>
  </si>
  <si>
    <t>Other Professional Services</t>
  </si>
  <si>
    <t>FUEL &amp; LUBRICANT GENERAL</t>
  </si>
  <si>
    <t>Motor Vehicle Fuel Cost</t>
  </si>
  <si>
    <t>Plant / Generator Fuel Cost</t>
  </si>
  <si>
    <r>
      <rPr>
        <sz val="14"/>
        <rFont val="Calibri"/>
        <charset val="134"/>
        <scheme val="minor"/>
      </rPr>
      <t xml:space="preserve">Grants to Communities/NGOs/FBOs/CBOs </t>
    </r>
    <r>
      <rPr>
        <b/>
        <sz val="14"/>
        <rFont val="Calibri"/>
        <charset val="134"/>
        <scheme val="minor"/>
      </rPr>
      <t>1% contribution of Statutory allocation to KHETFUND</t>
    </r>
  </si>
  <si>
    <t>DEPARTMENT:- AGRIC ULTURE &amp; NATURAL RES.     CODE:-02 15 001 001 00</t>
  </si>
  <si>
    <t>ADMIN
 CODE</t>
  </si>
  <si>
    <t>21500100101</t>
  </si>
  <si>
    <t>AGRIC SERVICES</t>
  </si>
  <si>
    <t>FORESTRY</t>
  </si>
  <si>
    <t>VETINARY</t>
  </si>
  <si>
    <t>FISHERY</t>
  </si>
  <si>
    <t xml:space="preserve">                                    DEPARTMENT: 02 15 001 001 00 AGRICULTURE (Agric section) 02 15 001 001 01</t>
  </si>
  <si>
    <t>21020312</t>
  </si>
  <si>
    <t>Food Stuff / Catering Materials Supplies (Ramadan / sallah Gesture/ Purchase of Grains)</t>
  </si>
  <si>
    <t>22020313</t>
  </si>
  <si>
    <t>Maintenance Of Motor Vehicle / Transport Equipment</t>
  </si>
  <si>
    <t>FUEL &amp; LUBRICANTS - GENERAL</t>
  </si>
  <si>
    <t>22021017</t>
  </si>
  <si>
    <t>Other miscellaneous Expenses</t>
  </si>
  <si>
    <t>Grants to Communities/NGOs/FBOs/CBOs (National Agric Show)</t>
  </si>
  <si>
    <t xml:space="preserve">                          DEPARTMENT: 02 15 001 001 00 AGRICULTURE (Forestry section) 02 15 001 001 02</t>
  </si>
  <si>
    <t>21020512</t>
  </si>
  <si>
    <t>Local Travel &amp; Transport: Training (Plant Nursery Management)</t>
  </si>
  <si>
    <t>Food Stuff / Catering Materials Supplies (Ramadan / sallah Gesture)</t>
  </si>
  <si>
    <t xml:space="preserve">                     DEPARTMENT: 02 15 001 001 00 AGRICULTURE (Vetinary section) 02 15 001 001 03</t>
  </si>
  <si>
    <t xml:space="preserve"> Salary Of Management Staff</t>
  </si>
  <si>
    <t>Non-clinical</t>
  </si>
  <si>
    <t xml:space="preserve">Ramadan/ Sallah Gesture /Rural posting                                              </t>
  </si>
  <si>
    <t>22020307</t>
  </si>
  <si>
    <t>Others/Cattle Vaccination activities</t>
  </si>
  <si>
    <t xml:space="preserve">                            DEPARTMENT: 02 15 001 001 00 AGRICULTURE (Fishery section) 02 15 001 001 04</t>
  </si>
  <si>
    <t>21020300</t>
  </si>
  <si>
    <t>Others (Fish Farming Activities)</t>
  </si>
  <si>
    <t>DEPARTMENT:- WORKS &amp; HOUSING  CODE:- 02 24 001 001 00</t>
  </si>
  <si>
    <t>ADMIN 
CODE</t>
  </si>
  <si>
    <t>ROAD</t>
  </si>
  <si>
    <t>MECHANICAL</t>
  </si>
  <si>
    <t>ELECTRICAL</t>
  </si>
  <si>
    <t>BUILDING</t>
  </si>
  <si>
    <t>LAND &amp; SURVEY</t>
  </si>
  <si>
    <t>ESTATE</t>
  </si>
  <si>
    <t xml:space="preserve">                    DEPARTMENT: WORKS 02 24 001 001 00 (Road section) 02 24 001 001 01 </t>
  </si>
  <si>
    <t>21010105</t>
  </si>
  <si>
    <t>21020314</t>
  </si>
  <si>
    <t>21020305</t>
  </si>
  <si>
    <t>21020306</t>
  </si>
  <si>
    <t>PESONNEL COST FOR NON-STAFF</t>
  </si>
  <si>
    <t>Minor Road Maintenance</t>
  </si>
  <si>
    <t>22020406</t>
  </si>
  <si>
    <t>others</t>
  </si>
  <si>
    <t xml:space="preserve">                                   DEPARTMENT: W0RKS 02 24 001 001 00 (Mechanical  section) 02 24 001 001 02 </t>
  </si>
  <si>
    <t>21020403</t>
  </si>
  <si>
    <t>Maintenance of Plant / Generators</t>
  </si>
  <si>
    <t>Plant/Generator Fuel Cost</t>
  </si>
  <si>
    <t>Other Fuel Cost</t>
  </si>
  <si>
    <t xml:space="preserve">                               DEPARTMENT: WORKS 02 24 001 001 00 (Electrical  section) 02 24 001 001 04</t>
  </si>
  <si>
    <t>UTILITIES - GENERAL</t>
  </si>
  <si>
    <t>Electricity Charges</t>
  </si>
  <si>
    <t>Maintenance Of Street Lightings</t>
  </si>
  <si>
    <t xml:space="preserve">                       DEPARTMENT: WORKS  02 24 001 001 00 (Building section) 02 24 001 001 05</t>
  </si>
  <si>
    <t>21010104</t>
  </si>
  <si>
    <t>Salary Of Jenior Staff</t>
  </si>
  <si>
    <t>Sewerage Charges</t>
  </si>
  <si>
    <t xml:space="preserve">Maintenance Of Office Furniture </t>
  </si>
  <si>
    <t>Maintenance Of Office Building / Residential Qtrs.</t>
  </si>
  <si>
    <t>Maintenance Of Markets/Public Places</t>
  </si>
  <si>
    <t>Office Rent</t>
  </si>
  <si>
    <t>Residential Rent</t>
  </si>
  <si>
    <t xml:space="preserve">                                  DEPARTMENT: WORKS 02 24 001 001 00 (Land&amp;Survey) 02 24 001 001 06</t>
  </si>
  <si>
    <t>CONSULTING &amp; PROFESSIONAL SERVICE-GENERAL</t>
  </si>
  <si>
    <t>Surveying Services</t>
  </si>
  <si>
    <t xml:space="preserve">                      DEPARTMENT: WORKS 02 24 001 001 00 (Estate section) 02 24 001 001 07</t>
  </si>
  <si>
    <t>22020400</t>
  </si>
  <si>
    <t>Maitenance Services - General</t>
  </si>
  <si>
    <t>22020402</t>
  </si>
  <si>
    <t>22020403</t>
  </si>
  <si>
    <t>Maintenance Of office/residential buildings</t>
  </si>
  <si>
    <t>DEPARTMENT:- DISTRICT ADMIN          CODE:- 05 51 002 001 00</t>
  </si>
  <si>
    <t>TRADITIONAL RULERS</t>
  </si>
  <si>
    <t xml:space="preserve">                                                     DEPARTMENT: 05 051 002 001 00 Traditional Rulers</t>
  </si>
  <si>
    <t>Traditional Rulers Allowances (Limamai, Na'ibai and Ladanai)</t>
  </si>
  <si>
    <t>22021000</t>
  </si>
  <si>
    <t>MISCELLANEOUS EXPENSES - GENERAL</t>
  </si>
  <si>
    <t>GRANT AND CONTRIBUTION GENERAL</t>
  </si>
  <si>
    <t>LOCAL GRANT AND CONTRIBUTION</t>
  </si>
  <si>
    <t>Grants to Communities /NGOs/FBOs/CBOs (3% Emirate Council and others)</t>
  </si>
  <si>
    <t>DEPARTMENT:- PLANING, BUDGET, RESEARCH &amp; STATISTIC CODE:-02 20 003 001 00</t>
  </si>
  <si>
    <t>PLANNING</t>
  </si>
  <si>
    <t>BUDGET</t>
  </si>
  <si>
    <t>STATISTICS</t>
  </si>
  <si>
    <t xml:space="preserve">                       DEPARTMENT: 02 20 003 001 00 Planning ,Research &amp; Statactics (Planing Unit) 02 20 003 001 01</t>
  </si>
  <si>
    <t>Local Travel &amp; Transport: IPSASTraining</t>
  </si>
  <si>
    <t>22020312</t>
  </si>
  <si>
    <t>Monitoring and Evaluation</t>
  </si>
  <si>
    <t xml:space="preserve">                  DEPARTMENT: 02 20 003 001 02 Planning , Research &amp; Statactics (Budget  Unit) 02 20 003 001 02</t>
  </si>
  <si>
    <t xml:space="preserve">Shifting                                           </t>
  </si>
  <si>
    <t xml:space="preserve">Hazard                                                      </t>
  </si>
  <si>
    <t xml:space="preserve">Rural Posting                                                     </t>
  </si>
  <si>
    <t>Annual Budget Preparation Expenses</t>
  </si>
  <si>
    <t xml:space="preserve">                  DEPARTMENT: 02 20 003 001 00 Planning , Research &amp; Statactics (Statistics Unit) 02 20 003 001 03</t>
  </si>
  <si>
    <t>Local Travel &amp; Transport:IPSAS Training</t>
  </si>
  <si>
    <t>22021001</t>
  </si>
  <si>
    <t>Consulting &amp; Professional Services - General</t>
  </si>
  <si>
    <t xml:space="preserve">Research And Documentations (House Numbering &amp; Streets Namings)
</t>
  </si>
  <si>
    <t>Other Miscellaneous Expenses(POPULATION)</t>
  </si>
  <si>
    <t xml:space="preserve">  DEPARTMENT: 05 35 001 001 00 Water, Environment, Sanitation and Hygiene (WESH)</t>
  </si>
  <si>
    <t>WATER SUPPLY</t>
  </si>
  <si>
    <t>ENVIRONMENTAL, SANITATION AND HYGIENE</t>
  </si>
  <si>
    <t>MONITORING AND EVALUATION</t>
  </si>
  <si>
    <t xml:space="preserve">   DEPARTMENT: 05 35 001 001 00 Water, Environment, Sanitation and Hygiene (Water Supply) 05 35 001 001 01</t>
  </si>
  <si>
    <t>Provision of anticipated salary increament</t>
  </si>
  <si>
    <t>UTILITIES-GENERAL</t>
  </si>
  <si>
    <t>Water  Rates</t>
  </si>
  <si>
    <t>MATERIAL AND SUPPLIES- GENERAL</t>
  </si>
  <si>
    <t>Drugs/Laboratories/Medical Supplies</t>
  </si>
  <si>
    <t>water treatment chemicals</t>
  </si>
  <si>
    <t>FUEL AND LUBRICANT CONSULT</t>
  </si>
  <si>
    <t>Other Fuelling</t>
  </si>
  <si>
    <t xml:space="preserve">   DEPARTMENT: 05 35 001 001 00 Water, Environment, Sanitation and Hygiene (Enviromental, Sanitation and Hygiene Section) 05 35 001 001 02</t>
  </si>
  <si>
    <t>Other Allowances (Non-clinical)/Rural posting</t>
  </si>
  <si>
    <t>Other Allowances Non-clinical/Rural posting</t>
  </si>
  <si>
    <t xml:space="preserve">Shifting Allowance  </t>
  </si>
  <si>
    <t>Local Training</t>
  </si>
  <si>
    <t>Cleaning &amp; Fumigation Services</t>
  </si>
  <si>
    <t>CONSULTNIG &amp; PROFESSIONAL SERVICE GENERAL</t>
  </si>
  <si>
    <t>Monitoring &amp; Evaluation/(EPR) AND COVID 19</t>
  </si>
  <si>
    <t>Other Miscellaneous Expenses (Immunization POLIO/ Covid 19 Pandamic)</t>
  </si>
  <si>
    <t>DEPARTMENT: 05 35 001 001 00 Water, Environment, Sanitation and Hygiene (Monitoring and Evaluation Section) 05 35 001 001 03</t>
  </si>
  <si>
    <t>Other Allowances (Non-clinical)</t>
  </si>
  <si>
    <t>Harzard Allowance</t>
  </si>
  <si>
    <t>0ther Allowance</t>
  </si>
  <si>
    <t>Monitoring &amp; Evaluation</t>
  </si>
  <si>
    <t>CAPITAL EXPENDITURE</t>
  </si>
  <si>
    <t>2025 APPROVED
BUDGET</t>
  </si>
  <si>
    <t>FIXED ASSETS PURCHASE</t>
  </si>
  <si>
    <t>CONSTRUCTION / PROVISION</t>
  </si>
  <si>
    <t>REHABILITATION / REPAIRS</t>
  </si>
  <si>
    <t>PRESERVATION OF THE ENVIRONMENT</t>
  </si>
  <si>
    <t>OTHER CAPITAL PROJECTS</t>
  </si>
  <si>
    <t>23</t>
  </si>
  <si>
    <t>2301</t>
  </si>
  <si>
    <t>FIXED ASSETS ProcurementD</t>
  </si>
  <si>
    <t>Procurement OF FIXED ASSETS - GENERAL</t>
  </si>
  <si>
    <r>
      <rPr>
        <sz val="12"/>
        <color rgb="FF000000"/>
        <rFont val="Calibri"/>
        <charset val="134"/>
        <scheme val="minor"/>
      </rPr>
      <t>Purchase/Acquisition Of Land, cementry at</t>
    </r>
    <r>
      <rPr>
        <b/>
        <sz val="12"/>
        <color rgb="FF000000"/>
        <rFont val="Calibri"/>
        <charset val="134"/>
        <scheme val="minor"/>
      </rPr>
      <t xml:space="preserve"> fulani yadi, Tudun insha, Ganza-Gidan Sarki, Lakwaya and others $ (Burtali)</t>
    </r>
  </si>
  <si>
    <r>
      <rPr>
        <sz val="12"/>
        <color rgb="FF000000"/>
        <rFont val="Calibri"/>
        <charset val="134"/>
        <scheme val="minor"/>
      </rPr>
      <t>Procurement of Office Buildings Table and chairs for primary schools</t>
    </r>
    <r>
      <rPr>
        <b/>
        <sz val="12"/>
        <color indexed="8"/>
        <rFont val="Calibri"/>
        <charset val="134"/>
        <scheme val="minor"/>
      </rPr>
      <t xml:space="preserve"> shingu, Rano, Rurum, Zinyau, Madachi</t>
    </r>
  </si>
  <si>
    <t>Procurement of Residential Buildings</t>
  </si>
  <si>
    <t>Procurement of Motor Cycles</t>
  </si>
  <si>
    <t>Procurement Of Motor Vehicles</t>
  </si>
  <si>
    <t>Procurement Of Vans</t>
  </si>
  <si>
    <t>Procurement Of Trucks/Tractor And Implement</t>
  </si>
  <si>
    <t xml:space="preserve">Procurement Of Buses </t>
  </si>
  <si>
    <t>Re-introducing (AUTAN BAWO MASS TRANSIT</t>
  </si>
  <si>
    <t xml:space="preserve"> children school bus (ISLAMIYYA SALAMU ALAIKUM)</t>
  </si>
  <si>
    <t>Procurement Of Sea Boats</t>
  </si>
  <si>
    <t>Procurement Of Office Furniture/Fittings</t>
  </si>
  <si>
    <t>Procurement Of Computers</t>
  </si>
  <si>
    <t>Procurement Of Computer Printers</t>
  </si>
  <si>
    <t>Procurement Of Photocopying Machines</t>
  </si>
  <si>
    <t>Procurement Of Typewriters</t>
  </si>
  <si>
    <t>Procurement Of Shredding Machines</t>
  </si>
  <si>
    <t>Procurement Of Scanners</t>
  </si>
  <si>
    <r>
      <rPr>
        <sz val="12"/>
        <color rgb="FF000000"/>
        <rFont val="Calibri"/>
        <charset val="134"/>
        <scheme val="minor"/>
      </rPr>
      <t xml:space="preserve">Procurement Of Power Generating Set and transformers at </t>
    </r>
    <r>
      <rPr>
        <sz val="12"/>
        <color indexed="8"/>
        <rFont val="Calibri"/>
        <charset val="134"/>
        <scheme val="minor"/>
      </rPr>
      <t>Juma Gwargo, tudun wadar rurum, rurum tsohon gari tuwan garwa, kundu, shagari quarters</t>
    </r>
  </si>
  <si>
    <r>
      <rPr>
        <b/>
        <sz val="12"/>
        <color rgb="FF000000"/>
        <rFont val="Calibri"/>
        <charset val="134"/>
        <scheme val="minor"/>
      </rPr>
      <t xml:space="preserve">Procurement Of Canteen/Kitchen Equipment </t>
    </r>
    <r>
      <rPr>
        <b/>
        <sz val="12"/>
        <color indexed="8"/>
        <rFont val="Calibri"/>
        <charset val="134"/>
        <scheme val="minor"/>
      </rPr>
      <t>WSSSRP (EU/UNICEF ASST. PROJECT)</t>
    </r>
  </si>
  <si>
    <t>Procurement Of Residential Furniture</t>
  </si>
  <si>
    <t>23010122</t>
  </si>
  <si>
    <r>
      <rPr>
        <sz val="12"/>
        <color rgb="FF000000"/>
        <rFont val="Calibri"/>
        <charset val="134"/>
        <scheme val="minor"/>
      </rPr>
      <t xml:space="preserve">Procurement Of Health/Medical Equipment (Additional room at rano Dispensary and Health post at </t>
    </r>
    <r>
      <rPr>
        <b/>
        <sz val="12"/>
        <color indexed="8"/>
        <rFont val="Calibri"/>
        <charset val="134"/>
        <scheme val="minor"/>
      </rPr>
      <t>Bakinfa, Buran rano and refawa) and L.I.B.C</t>
    </r>
  </si>
  <si>
    <t>Procurement Of Fire Fighting Equipment</t>
  </si>
  <si>
    <t>Procurement Of Teaching/Learning Aid Equipment, furniture , books etc</t>
  </si>
  <si>
    <t xml:space="preserve">Procurement Of Library Books &amp; Equipment </t>
  </si>
  <si>
    <t>Procurement Of Sporting / Gaming Equipment &amp; competition</t>
  </si>
  <si>
    <t>Procurement Of Agricultural Equipment/Fertilizer for wet season Farming</t>
  </si>
  <si>
    <t>Procurement of  seeds for dry and raining season</t>
  </si>
  <si>
    <t>Procurement Of Security Equipment to VIGLANT OFFICE OF THE 10 WARDS</t>
  </si>
  <si>
    <t xml:space="preserve">Procurement Of Industrial Equipment </t>
  </si>
  <si>
    <t>Procurement Of Recreational Facilities</t>
  </si>
  <si>
    <t>Procurement Of Surveying Equipment</t>
  </si>
  <si>
    <t>Procurement Of Diving Equipment</t>
  </si>
  <si>
    <t>Procurement Of Tricycle/Motocycle to CARRY AWAY STREET REFUSE</t>
  </si>
  <si>
    <t>Purchase of Information &amp; Telephone Equipment</t>
  </si>
  <si>
    <t>Sub-Total</t>
  </si>
  <si>
    <t>2302</t>
  </si>
  <si>
    <t>23020100</t>
  </si>
  <si>
    <t>CONSTRUCTION / PROVISION OF FIXED ASSETS - GENERAL</t>
  </si>
  <si>
    <t>23020101</t>
  </si>
  <si>
    <t>Construction/Provision Of Office Buildings Lockup shop/ Market stall Ten (10) Market stalls at Rano, Police out post office at Ruwan kanya</t>
  </si>
  <si>
    <t>CONSTRUCTION of New market(sabuwar kasuwa) to Modern market stall</t>
  </si>
  <si>
    <r>
      <rPr>
        <sz val="12"/>
        <color rgb="FF000000"/>
        <rFont val="Calibri"/>
        <charset val="134"/>
        <scheme val="minor"/>
      </rPr>
      <t xml:space="preserve">Construction/Provison of Residential Buildings/purchase of </t>
    </r>
    <r>
      <rPr>
        <b/>
        <sz val="12"/>
        <color indexed="8"/>
        <rFont val="Calibri"/>
        <charset val="134"/>
        <scheme val="minor"/>
      </rPr>
      <t>student house</t>
    </r>
  </si>
  <si>
    <t xml:space="preserve">construction/provision of Layout batch(A) 300 plots 50/30 with drainage, security light, clinic, vigilant office, electricity and mosque. </t>
  </si>
  <si>
    <t>Construction/Provison of Residential Buildings comprises chairman/vice chaiman house &amp;  office (ii) pavilion for hosting emir in sallah festival (iii) Guest-in with 10 bedroom, modern hall mosque &amp; security personnel office.</t>
  </si>
  <si>
    <t>Construction/Provison of Residential Buildings/purchase/ Re-desgn and Upgrade of Rano Emirate Council Place
And Chairman official residence</t>
  </si>
  <si>
    <t>Construction/Provision Of Electricity INDEPENDENT POWER PROJECT</t>
  </si>
  <si>
    <t xml:space="preserve">
31933201
31933202
31933203
31933204
31933205
31933206
31933207
31933208
31933209
31933210</t>
  </si>
  <si>
    <t xml:space="preserve">Construction/Provision Of Electricity  at 15 wards
Dawaki
Lausu
Madachi
Rano
Rurum S/gari
Rurum Tsohon Gari
Saji
Yalwa
Zinyau
Zurgau
</t>
  </si>
  <si>
    <r>
      <rPr>
        <sz val="12"/>
        <rFont val="Calibri"/>
        <charset val="134"/>
        <scheme val="minor"/>
      </rPr>
      <t xml:space="preserve">Construction/Provision/contribution for the completion of </t>
    </r>
    <r>
      <rPr>
        <b/>
        <sz val="12"/>
        <rFont val="Calibri"/>
        <charset val="134"/>
        <scheme val="minor"/>
      </rPr>
      <t>Technical Schools</t>
    </r>
  </si>
  <si>
    <t>Construction/Provision/contribution for the completion of school for Islamic studies (SIS)</t>
  </si>
  <si>
    <t xml:space="preserve">Construction of three class rooms blocks each at 10 wards of the L.G
Dawaki
Lausu
Madachi
Rano
Rurum S/gari
Rurum Tsohon Gari
Saji
Yalwa
Zinyau
Zurgau
</t>
  </si>
  <si>
    <t xml:space="preserve">Construction/Provision Of 3no.Machanised Barholes </t>
  </si>
  <si>
    <t xml:space="preserve">Construction/Provision Of Machanised Barholes at
Dawaki
Lausu
Madachi
Rano
Rurum S/gari
Rurum Tsohon Gari
Saji
Yalwa
Zinyau
Zurgau
</t>
  </si>
  <si>
    <r>
      <rPr>
        <sz val="12"/>
        <color rgb="FF000000"/>
        <rFont val="Calibri"/>
        <charset val="134"/>
        <scheme val="minor"/>
      </rPr>
      <t xml:space="preserve">Construction of Governor's Lodge at </t>
    </r>
    <r>
      <rPr>
        <sz val="12"/>
        <rFont val="Calibri"/>
        <charset val="134"/>
        <scheme val="minor"/>
      </rPr>
      <t xml:space="preserve">Rano </t>
    </r>
    <r>
      <rPr>
        <sz val="12"/>
        <color rgb="FF000000"/>
        <rFont val="Calibri"/>
        <charset val="134"/>
        <scheme val="minor"/>
      </rPr>
      <t xml:space="preserve">Emirate Council </t>
    </r>
  </si>
  <si>
    <t>Construction/Provision Of 
other joint projects between state and local government</t>
  </si>
  <si>
    <t>Construction/Provision of Primary Health Care Center</t>
  </si>
  <si>
    <r>
      <rPr>
        <b/>
        <sz val="12"/>
        <color rgb="FF000000"/>
        <rFont val="Calibri"/>
        <charset val="134"/>
        <scheme val="minor"/>
      </rPr>
      <t xml:space="preserve">
</t>
    </r>
    <r>
      <rPr>
        <sz val="12"/>
        <color rgb="FF000000"/>
        <rFont val="Calibri"/>
        <charset val="134"/>
        <scheme val="minor"/>
      </rPr>
      <t>31933207
31933206</t>
    </r>
  </si>
  <si>
    <t>Construction/Provision of Primary Health Care Center
Tuwon garwa - Saji ward
Taka lafiya Rurum Tsohon Gari
Refawa</t>
  </si>
  <si>
    <t>Construction/Provision Of Public Schools</t>
  </si>
  <si>
    <t>funding of free and compulsary primary and secondary school education in kano state</t>
  </si>
  <si>
    <t xml:space="preserve">Construction/Provision of fire fighting station at Rano </t>
  </si>
  <si>
    <t>Construction / Provision Of Libraries/Islamiyya school block with office at gidan Zangi Gidan murabus, kambarawa, lambanawa, kundu, Gidan malam zubairu kaudagi, dimi, kakindi bakin rafi, Gidan sarkin zumbur, gudaji,gidan gizo, zinyau cikin gari, Auwalu inyamuri, rurum, madachi, layin Sale Killer Gidan kwai Gana, Gidan zangi lebedoka, Tamiya and unguwar kwaga and others</t>
  </si>
  <si>
    <t xml:space="preserve">
31933201
31933202
31933203
31933204
31933205
31933206
31933207
31933208
31933209
31933210</t>
  </si>
  <si>
    <t xml:space="preserve">Construction / Provision Of Infrastructure (five daily prayer mosque) at
Dawaki
Lausu
Madachi
Rano
Rurum S/gari
Rurum Tsohon Gari
Saji
Yalwa
Zinyau
Zurgau
</t>
  </si>
  <si>
    <t>Construction / Provision Of Sporting Facilities  Barkum - shingu kwalta- cikin taura yar rumfa- Ganagare, Yawar, Gidan Murabus kasuwar Dila, Garabawa-muntare- kundu fadi sonka - Garkawa- Tashar Amare - Habiya -Bezo, Unguwar Galkere, Gwangwan cikin saji, Gidan zangi -kwandari burum yalwa rurum-kibila-makaranta islamiyya</t>
  </si>
  <si>
    <t>Construction / Provision Of Roads karkara salamu alaikum</t>
  </si>
  <si>
    <t xml:space="preserve">Construction / Provision Of Roads rural asses mobility road </t>
  </si>
  <si>
    <t xml:space="preserve">Construction / Provision Of Roads 5km road </t>
  </si>
  <si>
    <t>construction/provision of roundabout at i) junction along Dan lami filling station,ii) junction link kibiya road bypass along coin oil filling station and iii) gidan sarki junction</t>
  </si>
  <si>
    <t xml:space="preserve">Construction / Provision Of Road , culverts and drainages at 
Dawaki
Lausu
Madachi
Rano
Rurum S/gari
Rurum Tsohon Gari
Saji
Yalwa
Zinyau
Zurgau
</t>
  </si>
  <si>
    <r>
      <rPr>
        <b/>
        <sz val="12"/>
        <color rgb="FF000000"/>
        <rFont val="Calibri"/>
        <charset val="134"/>
        <scheme val="minor"/>
      </rPr>
      <t>construction/provision of infrastructure contribution for the reconstruction of</t>
    </r>
    <r>
      <rPr>
        <b/>
        <sz val="12"/>
        <color indexed="8"/>
        <rFont val="Calibri"/>
        <charset val="134"/>
        <scheme val="minor"/>
      </rPr>
      <t xml:space="preserve"> Imamu Wali Training Center</t>
    </r>
  </si>
  <si>
    <t>31933204</t>
  </si>
  <si>
    <t>Construction / Provision Of Recreational Facilities: Public conveniance and Gate at
Rano Motor park</t>
  </si>
  <si>
    <t>Construction/provision of motor park to modern with plaza, modern car wash, modern mechanics garage, public convience and mosque</t>
  </si>
  <si>
    <t xml:space="preserve">Construction / Provision Of zauren sulhu  </t>
  </si>
  <si>
    <t>31933200
31933204</t>
  </si>
  <si>
    <t>construction Of Boundary pillars wall and fencing of LG secretariat
Rano Findi islamiyya school
Rano Disable school
Rano zonal education computer centre</t>
  </si>
  <si>
    <t xml:space="preserve">Construction Of Traffic /Street Lights contribution of for Diesel for water treatment plant </t>
  </si>
  <si>
    <t xml:space="preserve">Construction Of Traffic /Street (CONTRIBUTION) </t>
  </si>
  <si>
    <t>Construction Of Markets/New Motor Park(shops at Kanawa market Dangwauro)</t>
  </si>
  <si>
    <t>Construction of two 2 motor park at Rano sabon Gari ward</t>
  </si>
  <si>
    <t>Construction Of Power Generating Plants and Generators</t>
  </si>
  <si>
    <t>Construction/Provision Of Cemeteries, Tsohon Gari rurum, Madachi Dawaki Saji, yalwa, Zambur and others</t>
  </si>
  <si>
    <t>Construction of ICT Infrastructures completion of Yalwa cikin gari friday prayer mosque at Taura, Dimi Gidan kutubi, Lifirawa Gidan Hassan Dakta, Malam Ma'azu kofar Gidan sharai, unguwar Umaru Bila Taitai Gidan turaki, wareware, Kazaurawa, Tabobi, Yalwa Gidan Sarkin Kundu, Tudun insha, Rurum Sakotawa and others</t>
  </si>
  <si>
    <t>Construction Of Dams at Riga, Lambanawa, zambur and Ruga town</t>
  </si>
  <si>
    <t>construction/provision of existing Taluwai-wai (water project)</t>
  </si>
  <si>
    <t>Construction Of Irrigation Canals and establishment of model villages, Agarabi and others</t>
  </si>
  <si>
    <t>1101</t>
  </si>
  <si>
    <t>Construction Of Bridges</t>
  </si>
  <si>
    <t xml:space="preserve">Contribution for the Construction of Dan Agundi fly over and Under pass Interchange
</t>
  </si>
  <si>
    <t xml:space="preserve">Contribution for the Construction of Tal'udu flyover and  Interchange (Globes Live Flyover )
</t>
  </si>
  <si>
    <t>Construction/provision of solar power energy to secretaria</t>
  </si>
  <si>
    <t>construction of  solar power to ministry (Joint project)</t>
  </si>
  <si>
    <t>Sustainable Development Goals (SDG'S) Conterpart Fundings</t>
  </si>
  <si>
    <t>House numbering and streets naming</t>
  </si>
  <si>
    <t>Rehabilitation/ Repairs of Fixed Assets - General</t>
  </si>
  <si>
    <t>Rehabilitation/Repairs Of Residential Buildings</t>
  </si>
  <si>
    <t>Rehabilitation/Repairs - Electricity at
Garin Rano</t>
  </si>
  <si>
    <t>Rehabilitation/Repairs - Housing</t>
  </si>
  <si>
    <t>Rehabilitation/Repairs - Water Facilities of handpump at Garin Rano</t>
  </si>
  <si>
    <t>Rehabilitation/Repairs - contribution of Diesel supply to water treatment plant</t>
  </si>
  <si>
    <t>Rehabilitation/Repairs-Hospitals/Health Centres and health clinic
Rano police station</t>
  </si>
  <si>
    <t>Rehabilitation/upgrading of some Health centers to general Hospitals i.e Rurum, Dawaki  and Munture PHC (ii) Medical outreach</t>
  </si>
  <si>
    <t>Rehabilitation/Repairs - Public Schools (Primary school)</t>
  </si>
  <si>
    <t xml:space="preserve">Rehabilitation/Repairs - Public Schools 
Dawaki
Lausu
Madachi
Rano
Rurum S/gari
Rurum Tsohon Gari
Saji
Yalwa
Zinyau
Zurgau
</t>
  </si>
  <si>
    <t>Rehabilitation / Repairs - Fire Fighting Stations</t>
  </si>
  <si>
    <t>Rehabilitation / Repairs - Libraries/completion of technical schools</t>
  </si>
  <si>
    <t>Rehabilitation of library and installation of I.C.T</t>
  </si>
  <si>
    <t>Rehabilitation / Repairs - Sporting Facilities</t>
  </si>
  <si>
    <t>Rehabilitation / Repairs - Agricicultural Facilities</t>
  </si>
  <si>
    <t>Rehabilitation / Repairs - Roads</t>
  </si>
  <si>
    <t>31933205</t>
  </si>
  <si>
    <t>Rehabilitation of all road in Rano town from Islamic center to sorted to Guska, Cooperative to idan Gajiyayyu to sabuwar kasuwa etc</t>
  </si>
  <si>
    <t>Rehabilitation/Repair of roundabout -Rano town</t>
  </si>
  <si>
    <r>
      <rPr>
        <sz val="12"/>
        <color rgb="FF000000"/>
        <rFont val="Calibri"/>
        <charset val="134"/>
        <scheme val="minor"/>
      </rPr>
      <t xml:space="preserve">Rehabilitation / Repairs - Recreational Facilities </t>
    </r>
    <r>
      <rPr>
        <sz val="12"/>
        <color indexed="8"/>
        <rFont val="Calibri"/>
        <charset val="134"/>
        <scheme val="minor"/>
      </rPr>
      <t>(Repairs of Ruwan Kanya mosque)</t>
    </r>
  </si>
  <si>
    <t>Rehabilitation / provision
Rano police station, Vigelante Group office and Armories office</t>
  </si>
  <si>
    <t>Rehabilitation/repairs of  Local Government secretariat to modern secretatiat</t>
  </si>
  <si>
    <t>Rehabilitation/Repairs- Traffic /Street Lights</t>
  </si>
  <si>
    <t xml:space="preserve">Rehabilitation/Repairs- Markets/Parks at Ruwan Kanya, Rurum and Rano market sheds </t>
  </si>
  <si>
    <t xml:space="preserve">Rehabilitation/upgrade- old Rano Markets to modern market </t>
  </si>
  <si>
    <t>Rehabilitation/Repairs Of Cemeteries</t>
  </si>
  <si>
    <t>Rehabilitation/Repairs-ICT Infrastructures
GENERAL RENOVATION OF 13 Juma'at Juma'at Mosque</t>
  </si>
  <si>
    <t>31933201
31933204</t>
  </si>
  <si>
    <t>Street Naming at Rano Central and Rano Dawaki</t>
  </si>
  <si>
    <t xml:space="preserve">Rehabilitation of Dams </t>
  </si>
  <si>
    <t>Rehabilitation of Irrigation Facilities</t>
  </si>
  <si>
    <t>Preservation of the Environment - General</t>
  </si>
  <si>
    <t>Tree Planting</t>
  </si>
  <si>
    <t>Erosion &amp; Flood Control (Drainages) along Alasan Dattijo road, Rabiu fafa road, AA Rano road, Babban titi-Gidan Sarki Rurum Tsohon Gari, unguwar findi, Layin Alkali, Yalwa, G/Biri, tsamiya, Gwangwan, Zargu, Bayan gidan Turaki Saji, Kanbarawa and Zambur.</t>
  </si>
  <si>
    <t>Erosion &amp; Flood Control (Drainages)</t>
  </si>
  <si>
    <t xml:space="preserve">Wildlife Conservation </t>
  </si>
  <si>
    <t>Industrial Pollution Prevention &amp; Control</t>
  </si>
  <si>
    <t xml:space="preserve"> 
31933201
31933202
31933203
31933204
31933205
31933206
31933207
31933208
31933209
31933210</t>
  </si>
  <si>
    <t xml:space="preserve">Water Pollution Prevention &amp; Control/ culverts 
Dawaki
Lausu
Madachi
Rano
Rurum S/gari
Rurum Tsohon Gari
Saji
Yalwa
Zinyau
Zurgau
</t>
  </si>
  <si>
    <t>Acquisition of Non-Tangible Asset</t>
  </si>
  <si>
    <t>Research And Development</t>
  </si>
  <si>
    <t>Computer Software Acquisition</t>
  </si>
  <si>
    <t>Monitoring And Evaluation</t>
  </si>
  <si>
    <t>Anniversaries/Celebrations</t>
  </si>
  <si>
    <t>Margin for increase in Costs</t>
  </si>
  <si>
    <t>LIABILITIES/EQUITY</t>
  </si>
  <si>
    <t>Liabilities/ Equity</t>
  </si>
  <si>
    <t>Deposits - General</t>
  </si>
  <si>
    <t>Contract Retention Fees</t>
  </si>
  <si>
    <t>Unremitted Deductions</t>
  </si>
  <si>
    <t>Unremitted Taxes</t>
  </si>
  <si>
    <t>Unremitted Taxes: PAYE</t>
  </si>
  <si>
    <t>Unremitted Taxes: Withholding Tax</t>
  </si>
  <si>
    <t>Unremitted Taxes: Value Added Tax</t>
  </si>
  <si>
    <t>Unremitted Deductions From Salary</t>
  </si>
  <si>
    <t>National Health Insurance Scheme</t>
  </si>
  <si>
    <t>Contributory Pension Scheme</t>
  </si>
  <si>
    <t>Union Dues</t>
  </si>
  <si>
    <t>Housing Revolving Funds Deductions</t>
  </si>
  <si>
    <t>Co-Operative Soceity</t>
  </si>
  <si>
    <t>Housing Fund</t>
  </si>
  <si>
    <t>INSURANCE PROGRAMMES (Superannuation)</t>
  </si>
  <si>
    <t>Welfare Loan Scheme</t>
  </si>
  <si>
    <t>Dependent Fund</t>
  </si>
  <si>
    <t>Poverty Alleviation Scheme (Women &amp; Youths  empowerment Programme)</t>
  </si>
  <si>
    <r>
      <rPr>
        <b/>
        <sz val="12"/>
        <color rgb="FF000000"/>
        <rFont val="Calibri"/>
        <charset val="134"/>
        <scheme val="minor"/>
      </rPr>
      <t>Poverty Alleviation Scheme</t>
    </r>
    <r>
      <rPr>
        <b/>
        <sz val="12"/>
        <color indexed="8"/>
        <rFont val="Calibri"/>
        <charset val="134"/>
        <scheme val="minor"/>
      </rPr>
      <t xml:space="preserve"> (Empowerment)</t>
    </r>
  </si>
  <si>
    <t>RANO LOCAL GOVERNMENT COUNCIL</t>
  </si>
  <si>
    <t>KANO STATE</t>
  </si>
  <si>
    <t xml:space="preserve">APPROVED BUDGET </t>
  </si>
  <si>
    <t xml:space="preserve">FOR THE YEAR </t>
  </si>
  <si>
    <t>GEOGRAPHYCAL SEGMENT</t>
  </si>
  <si>
    <t>GEO-ZONE</t>
  </si>
  <si>
    <t xml:space="preserve">STATE </t>
  </si>
  <si>
    <t>SEN. ZONE</t>
  </si>
  <si>
    <t>LGA</t>
  </si>
  <si>
    <t>WARD</t>
  </si>
  <si>
    <t>Number</t>
  </si>
  <si>
    <t>Name</t>
  </si>
  <si>
    <t>Ajingi</t>
  </si>
  <si>
    <t>01</t>
  </si>
  <si>
    <t xml:space="preserve">Ajingi </t>
  </si>
  <si>
    <t>31930101</t>
  </si>
  <si>
    <t>02</t>
  </si>
  <si>
    <t xml:space="preserve">Balare </t>
  </si>
  <si>
    <t>31930102</t>
  </si>
  <si>
    <t>03</t>
  </si>
  <si>
    <t xml:space="preserve">Chula </t>
  </si>
  <si>
    <t>31930103</t>
  </si>
  <si>
    <t>04</t>
  </si>
  <si>
    <t xml:space="preserve">Dabin-Kanawa </t>
  </si>
  <si>
    <t>31930104</t>
  </si>
  <si>
    <t>05</t>
  </si>
  <si>
    <t xml:space="preserve">Dundun </t>
  </si>
  <si>
    <t>31930105</t>
  </si>
  <si>
    <t>06</t>
  </si>
  <si>
    <t xml:space="preserve">Gafasa </t>
  </si>
  <si>
    <t>31930106</t>
  </si>
  <si>
    <t>07</t>
  </si>
  <si>
    <t xml:space="preserve">Gurduba </t>
  </si>
  <si>
    <t>31930107</t>
  </si>
  <si>
    <t>08</t>
  </si>
  <si>
    <t xml:space="preserve">Kunkurawa </t>
  </si>
  <si>
    <t>31930108</t>
  </si>
  <si>
    <t>09</t>
  </si>
  <si>
    <t xml:space="preserve">Toranke </t>
  </si>
  <si>
    <t>31930109</t>
  </si>
  <si>
    <t>10</t>
  </si>
  <si>
    <t>Unguwar Bai</t>
  </si>
  <si>
    <t>31930110</t>
  </si>
  <si>
    <t>Albasu</t>
  </si>
  <si>
    <t xml:space="preserve">Albasu Central </t>
  </si>
  <si>
    <t>31930201</t>
  </si>
  <si>
    <t xml:space="preserve">Bataiya </t>
  </si>
  <si>
    <t>31930202</t>
  </si>
  <si>
    <t xml:space="preserve">Chamarawa </t>
  </si>
  <si>
    <t>31930203</t>
  </si>
  <si>
    <t xml:space="preserve">Daho </t>
  </si>
  <si>
    <t>31930204</t>
  </si>
  <si>
    <t>Fanda</t>
  </si>
  <si>
    <t>31930205</t>
  </si>
  <si>
    <t>Faragai</t>
  </si>
  <si>
    <t>31930206</t>
  </si>
  <si>
    <t>Gararami</t>
  </si>
  <si>
    <t>31930207</t>
  </si>
  <si>
    <t xml:space="preserve">Hungu </t>
  </si>
  <si>
    <t>31930208</t>
  </si>
  <si>
    <t xml:space="preserve">Saya-Saya </t>
  </si>
  <si>
    <t>31930209</t>
  </si>
  <si>
    <t>Tsangaya</t>
  </si>
  <si>
    <t>31930210</t>
  </si>
  <si>
    <t>Bagwai</t>
  </si>
  <si>
    <t xml:space="preserve">Bagwai  </t>
  </si>
  <si>
    <t>31920301</t>
  </si>
  <si>
    <t xml:space="preserve">Dangada </t>
  </si>
  <si>
    <t>31920302</t>
  </si>
  <si>
    <t xml:space="preserve">Gogori </t>
  </si>
  <si>
    <t>31920303</t>
  </si>
  <si>
    <t xml:space="preserve">Kiyawa </t>
  </si>
  <si>
    <t>31920304</t>
  </si>
  <si>
    <t xml:space="preserve">Kwajali </t>
  </si>
  <si>
    <t>31920305</t>
  </si>
  <si>
    <t xml:space="preserve">Rimin Dako </t>
  </si>
  <si>
    <t>31920306</t>
  </si>
  <si>
    <t xml:space="preserve">Romo </t>
  </si>
  <si>
    <t>31920307</t>
  </si>
  <si>
    <t xml:space="preserve">Sare-Sare </t>
  </si>
  <si>
    <t>31920308</t>
  </si>
  <si>
    <t xml:space="preserve">Gadanya </t>
  </si>
  <si>
    <t>31920309</t>
  </si>
  <si>
    <t xml:space="preserve">Wuro Bagga </t>
  </si>
  <si>
    <t>31920310</t>
  </si>
  <si>
    <t>Bebeji</t>
  </si>
  <si>
    <t xml:space="preserve">Anadariya </t>
  </si>
  <si>
    <t>31930401</t>
  </si>
  <si>
    <t xml:space="preserve">Bagauda </t>
  </si>
  <si>
    <t>31930402</t>
  </si>
  <si>
    <t xml:space="preserve">Bebeji </t>
  </si>
  <si>
    <t>31930403</t>
  </si>
  <si>
    <t xml:space="preserve">Damau </t>
  </si>
  <si>
    <t>31930404</t>
  </si>
  <si>
    <t xml:space="preserve">Durmawa </t>
  </si>
  <si>
    <t>31930405</t>
  </si>
  <si>
    <t xml:space="preserve">Gargai </t>
  </si>
  <si>
    <t>31930406</t>
  </si>
  <si>
    <t xml:space="preserve">Garmai </t>
  </si>
  <si>
    <t>31930407</t>
  </si>
  <si>
    <t xml:space="preserve">Kofa </t>
  </si>
  <si>
    <t>31930408</t>
  </si>
  <si>
    <t xml:space="preserve">Kuki </t>
  </si>
  <si>
    <t>31930409</t>
  </si>
  <si>
    <t xml:space="preserve">Rahama </t>
  </si>
  <si>
    <t>31930410</t>
  </si>
  <si>
    <t>11</t>
  </si>
  <si>
    <t xml:space="preserve">Ranka </t>
  </si>
  <si>
    <t>31930411</t>
  </si>
  <si>
    <t>12</t>
  </si>
  <si>
    <t xml:space="preserve">Rantan </t>
  </si>
  <si>
    <t>31930412</t>
  </si>
  <si>
    <t>13</t>
  </si>
  <si>
    <t xml:space="preserve">Tariwa </t>
  </si>
  <si>
    <t>31930413</t>
  </si>
  <si>
    <t>14</t>
  </si>
  <si>
    <t xml:space="preserve">Wak </t>
  </si>
  <si>
    <t>31930414</t>
  </si>
  <si>
    <t>Bichi</t>
  </si>
  <si>
    <t xml:space="preserve">Badume </t>
  </si>
  <si>
    <t>31920501</t>
  </si>
  <si>
    <t xml:space="preserve">Bichi </t>
  </si>
  <si>
    <t>31920502</t>
  </si>
  <si>
    <t xml:space="preserve">Danzabuwa </t>
  </si>
  <si>
    <t>31920503</t>
  </si>
  <si>
    <t xml:space="preserve">Fagolo </t>
  </si>
  <si>
    <t>31920504</t>
  </si>
  <si>
    <t xml:space="preserve">Kau-Kau </t>
  </si>
  <si>
    <t>31920505</t>
  </si>
  <si>
    <t xml:space="preserve">Kwamarawa </t>
  </si>
  <si>
    <t>31920506</t>
  </si>
  <si>
    <t xml:space="preserve">Kyallo </t>
  </si>
  <si>
    <t>31920507</t>
  </si>
  <si>
    <t xml:space="preserve">Muntsira </t>
  </si>
  <si>
    <t>31920508</t>
  </si>
  <si>
    <t xml:space="preserve">Saye </t>
  </si>
  <si>
    <t>31920509</t>
  </si>
  <si>
    <t xml:space="preserve">Waire </t>
  </si>
  <si>
    <t>31920510</t>
  </si>
  <si>
    <t xml:space="preserve">Yallami </t>
  </si>
  <si>
    <t>31920511</t>
  </si>
  <si>
    <t>Bunkure</t>
  </si>
  <si>
    <t xml:space="preserve">Barkum </t>
  </si>
  <si>
    <t>31930601</t>
  </si>
  <si>
    <t xml:space="preserve">Bunkure </t>
  </si>
  <si>
    <t>31930602</t>
  </si>
  <si>
    <t xml:space="preserve">Bono </t>
  </si>
  <si>
    <t>31930603</t>
  </si>
  <si>
    <t xml:space="preserve">Chirin </t>
  </si>
  <si>
    <t>31930604</t>
  </si>
  <si>
    <t xml:space="preserve">Gafan </t>
  </si>
  <si>
    <t>31930605</t>
  </si>
  <si>
    <t xml:space="preserve">Gurjiya </t>
  </si>
  <si>
    <t>31930606</t>
  </si>
  <si>
    <t xml:space="preserve">Gamma </t>
  </si>
  <si>
    <t>31930607</t>
  </si>
  <si>
    <t xml:space="preserve">Kulluwa </t>
  </si>
  <si>
    <t>31930608</t>
  </si>
  <si>
    <t xml:space="preserve">Kumurya </t>
  </si>
  <si>
    <t>31930609</t>
  </si>
  <si>
    <t xml:space="preserve">Sanda </t>
  </si>
  <si>
    <t>31930610</t>
  </si>
  <si>
    <t>Dala</t>
  </si>
  <si>
    <t xml:space="preserve">Adakawa </t>
  </si>
  <si>
    <t>31910701</t>
  </si>
  <si>
    <t xml:space="preserve">Bakin Ruwa </t>
  </si>
  <si>
    <t>31910702</t>
  </si>
  <si>
    <t xml:space="preserve">Dala </t>
  </si>
  <si>
    <t>31910703</t>
  </si>
  <si>
    <t xml:space="preserve">Dogon Nama </t>
  </si>
  <si>
    <t>31910704</t>
  </si>
  <si>
    <t xml:space="preserve">Gobirawa </t>
  </si>
  <si>
    <t>31910705</t>
  </si>
  <si>
    <t xml:space="preserve">Gwammaja </t>
  </si>
  <si>
    <t>31910706</t>
  </si>
  <si>
    <t xml:space="preserve">Kabuwaya </t>
  </si>
  <si>
    <t>31910707</t>
  </si>
  <si>
    <t xml:space="preserve">Kantudu </t>
  </si>
  <si>
    <t>31910708</t>
  </si>
  <si>
    <t xml:space="preserve">Kofar Mazugal </t>
  </si>
  <si>
    <t>31910709</t>
  </si>
  <si>
    <t xml:space="preserve">Unguwar Bai </t>
  </si>
  <si>
    <t>31910710</t>
  </si>
  <si>
    <t xml:space="preserve">Madigawa </t>
  </si>
  <si>
    <t>31910711</t>
  </si>
  <si>
    <t xml:space="preserve">Yalwa </t>
  </si>
  <si>
    <t>31910712</t>
  </si>
  <si>
    <t>Danbatta</t>
  </si>
  <si>
    <t xml:space="preserve">Ajumawa </t>
  </si>
  <si>
    <t>31920801</t>
  </si>
  <si>
    <t xml:space="preserve">Danbatta East </t>
  </si>
  <si>
    <t>31920802</t>
  </si>
  <si>
    <t xml:space="preserve">Danbatta West </t>
  </si>
  <si>
    <t>31920803</t>
  </si>
  <si>
    <t xml:space="preserve">Fagwalawa </t>
  </si>
  <si>
    <t>31920804</t>
  </si>
  <si>
    <t xml:space="preserve">Goran Maje </t>
  </si>
  <si>
    <t>31920805</t>
  </si>
  <si>
    <t xml:space="preserve">Gwanda </t>
  </si>
  <si>
    <t>31920806</t>
  </si>
  <si>
    <t xml:space="preserve">Gwarabjawa </t>
  </si>
  <si>
    <t>31920807</t>
  </si>
  <si>
    <t xml:space="preserve">Kore </t>
  </si>
  <si>
    <t>31920808</t>
  </si>
  <si>
    <t xml:space="preserve">Saidawa </t>
  </si>
  <si>
    <t>31920809</t>
  </si>
  <si>
    <t xml:space="preserve">Sansan </t>
  </si>
  <si>
    <t>31920810</t>
  </si>
  <si>
    <t>D/ Kudu</t>
  </si>
  <si>
    <t xml:space="preserve">Dabar Kwari  </t>
  </si>
  <si>
    <t>31910901</t>
  </si>
  <si>
    <t xml:space="preserve">Danbagina  </t>
  </si>
  <si>
    <t>31910902</t>
  </si>
  <si>
    <t xml:space="preserve">Dawaki </t>
  </si>
  <si>
    <t>31910903</t>
  </si>
  <si>
    <t xml:space="preserve">Dawakiji </t>
  </si>
  <si>
    <t>31910904</t>
  </si>
  <si>
    <t xml:space="preserve">Dosan  </t>
  </si>
  <si>
    <t>31910905</t>
  </si>
  <si>
    <t xml:space="preserve">Gano </t>
  </si>
  <si>
    <t>31910906</t>
  </si>
  <si>
    <t>31910907</t>
  </si>
  <si>
    <t xml:space="preserve">Jido </t>
  </si>
  <si>
    <t>31910908</t>
  </si>
  <si>
    <t xml:space="preserve">Tanburawa </t>
  </si>
  <si>
    <t>31910909</t>
  </si>
  <si>
    <t xml:space="preserve">Tsakuwa </t>
  </si>
  <si>
    <t>31910910</t>
  </si>
  <si>
    <t xml:space="preserve">Unguwar Duniya </t>
  </si>
  <si>
    <t>31910911</t>
  </si>
  <si>
    <t xml:space="preserve">Yan Barau </t>
  </si>
  <si>
    <t>31910912</t>
  </si>
  <si>
    <t xml:space="preserve">Yakatsari </t>
  </si>
  <si>
    <t>31910913</t>
  </si>
  <si>
    <t xml:space="preserve">Yargaya </t>
  </si>
  <si>
    <t>31910914</t>
  </si>
  <si>
    <t>15</t>
  </si>
  <si>
    <t xml:space="preserve">Zogarawa </t>
  </si>
  <si>
    <t>31910915</t>
  </si>
  <si>
    <t>D/Tofa</t>
  </si>
  <si>
    <t xml:space="preserve">Dawaki East  </t>
  </si>
  <si>
    <t>31921001</t>
  </si>
  <si>
    <t xml:space="preserve">Dawaki West </t>
  </si>
  <si>
    <t>31921002</t>
  </si>
  <si>
    <t xml:space="preserve">Dawanau </t>
  </si>
  <si>
    <t>31921003</t>
  </si>
  <si>
    <t xml:space="preserve">Danguguwa </t>
  </si>
  <si>
    <t>31921004</t>
  </si>
  <si>
    <t xml:space="preserve">Ganduje </t>
  </si>
  <si>
    <t>31921005</t>
  </si>
  <si>
    <t xml:space="preserve">Gargari </t>
  </si>
  <si>
    <t>31921006</t>
  </si>
  <si>
    <t xml:space="preserve">Jalli </t>
  </si>
  <si>
    <t>31921007</t>
  </si>
  <si>
    <t xml:space="preserve">Kwa </t>
  </si>
  <si>
    <t>31921008</t>
  </si>
  <si>
    <t xml:space="preserve">Marke </t>
  </si>
  <si>
    <t>31921009</t>
  </si>
  <si>
    <t xml:space="preserve">Tattarawa </t>
  </si>
  <si>
    <t>31921010</t>
  </si>
  <si>
    <t xml:space="preserve">Tumfafi </t>
  </si>
  <si>
    <t>31921011</t>
  </si>
  <si>
    <t>Doguwa</t>
  </si>
  <si>
    <t xml:space="preserve">Dariya </t>
  </si>
  <si>
    <t>31931101</t>
  </si>
  <si>
    <t xml:space="preserve">Dogon Kawo </t>
  </si>
  <si>
    <t>31931102</t>
  </si>
  <si>
    <t xml:space="preserve">Doguwa </t>
  </si>
  <si>
    <t>31931103</t>
  </si>
  <si>
    <t xml:space="preserve">Falgore </t>
  </si>
  <si>
    <t>31931104</t>
  </si>
  <si>
    <t xml:space="preserve">Maraku </t>
  </si>
  <si>
    <t>31931105</t>
  </si>
  <si>
    <t xml:space="preserve">Ragada </t>
  </si>
  <si>
    <t>31931106</t>
  </si>
  <si>
    <t xml:space="preserve">Ririwai </t>
  </si>
  <si>
    <t>31931107</t>
  </si>
  <si>
    <t xml:space="preserve">Tagwaye </t>
  </si>
  <si>
    <t>31931108</t>
  </si>
  <si>
    <t xml:space="preserve">Unguwar Tsohuwa </t>
  </si>
  <si>
    <t>31931109</t>
  </si>
  <si>
    <t xml:space="preserve">Zainabi </t>
  </si>
  <si>
    <t>31931110</t>
  </si>
  <si>
    <t>Fagge</t>
  </si>
  <si>
    <t xml:space="preserve">Fagge A </t>
  </si>
  <si>
    <t>31911200</t>
  </si>
  <si>
    <t xml:space="preserve">Fagee B </t>
  </si>
  <si>
    <t xml:space="preserve">Fagge C </t>
  </si>
  <si>
    <t xml:space="preserve">Fagge D1 </t>
  </si>
  <si>
    <t xml:space="preserve">Fagge D2 </t>
  </si>
  <si>
    <t xml:space="preserve">Kwachiri </t>
  </si>
  <si>
    <t xml:space="preserve">Rijiyar Lemo </t>
  </si>
  <si>
    <t xml:space="preserve">Sabon Gari East </t>
  </si>
  <si>
    <t xml:space="preserve">Sabon Gari West </t>
  </si>
  <si>
    <t xml:space="preserve">Yammata </t>
  </si>
  <si>
    <t>Gabasawa</t>
  </si>
  <si>
    <t xml:space="preserve">Gabasawa </t>
  </si>
  <si>
    <t>31911301</t>
  </si>
  <si>
    <t xml:space="preserve">Garun Danga </t>
  </si>
  <si>
    <t>31911302</t>
  </si>
  <si>
    <t xml:space="preserve">Karmami </t>
  </si>
  <si>
    <t>31911303</t>
  </si>
  <si>
    <t>Mekiya</t>
  </si>
  <si>
    <t>31911304</t>
  </si>
  <si>
    <t xml:space="preserve">Tarauni </t>
  </si>
  <si>
    <t>31911305</t>
  </si>
  <si>
    <t xml:space="preserve">Yautar Arewa </t>
  </si>
  <si>
    <t>31911306</t>
  </si>
  <si>
    <t xml:space="preserve">Yautar Kudu </t>
  </si>
  <si>
    <t>31911307</t>
  </si>
  <si>
    <t xml:space="preserve">Yumbu </t>
  </si>
  <si>
    <t>31911308</t>
  </si>
  <si>
    <t xml:space="preserve">Zakirai </t>
  </si>
  <si>
    <t>31911309</t>
  </si>
  <si>
    <t xml:space="preserve">Zugachi </t>
  </si>
  <si>
    <t>31911310</t>
  </si>
  <si>
    <t xml:space="preserve">Joda </t>
  </si>
  <si>
    <t>31911311</t>
  </si>
  <si>
    <t>Garko</t>
  </si>
  <si>
    <t xml:space="preserve">Dal </t>
  </si>
  <si>
    <t>31931401</t>
  </si>
  <si>
    <t xml:space="preserve">Garun Ali </t>
  </si>
  <si>
    <t>31931402</t>
  </si>
  <si>
    <t xml:space="preserve">Garko </t>
  </si>
  <si>
    <t>31931403</t>
  </si>
  <si>
    <t>31931404</t>
  </si>
  <si>
    <t xml:space="preserve">Kafin Malamai </t>
  </si>
  <si>
    <t>31931405</t>
  </si>
  <si>
    <t xml:space="preserve">Katmari </t>
  </si>
  <si>
    <t>31931406</t>
  </si>
  <si>
    <t xml:space="preserve">Kwas </t>
  </si>
  <si>
    <t>31931407</t>
  </si>
  <si>
    <t xml:space="preserve">Sarina </t>
  </si>
  <si>
    <t>31931408</t>
  </si>
  <si>
    <t xml:space="preserve">Zakarawa </t>
  </si>
  <si>
    <t>31931409</t>
  </si>
  <si>
    <t xml:space="preserve">Raba </t>
  </si>
  <si>
    <t>31931410</t>
  </si>
  <si>
    <t>G/ Malam</t>
  </si>
  <si>
    <t xml:space="preserve">Chiromawa </t>
  </si>
  <si>
    <t>31931501</t>
  </si>
  <si>
    <t xml:space="preserve">Dorarwar  Sallah </t>
  </si>
  <si>
    <t>31931502</t>
  </si>
  <si>
    <t xml:space="preserve">Fankurun </t>
  </si>
  <si>
    <t>31931503</t>
  </si>
  <si>
    <t xml:space="preserve">Garun Mallam </t>
  </si>
  <si>
    <t>31931504</t>
  </si>
  <si>
    <t xml:space="preserve">Jobawa </t>
  </si>
  <si>
    <t>31931505</t>
  </si>
  <si>
    <t xml:space="preserve">Kadawa </t>
  </si>
  <si>
    <t>31931506</t>
  </si>
  <si>
    <t xml:space="preserve">Makwaro </t>
  </si>
  <si>
    <t>31931507</t>
  </si>
  <si>
    <t xml:space="preserve">Garun Babba </t>
  </si>
  <si>
    <t>31931508</t>
  </si>
  <si>
    <t xml:space="preserve">Yada Kwari </t>
  </si>
  <si>
    <t>31931509</t>
  </si>
  <si>
    <t xml:space="preserve">Yalwan Yada Kwari </t>
  </si>
  <si>
    <t>31931510</t>
  </si>
  <si>
    <t>Gaya</t>
  </si>
  <si>
    <t xml:space="preserve">Balan </t>
  </si>
  <si>
    <t>31931601</t>
  </si>
  <si>
    <t xml:space="preserve">Gaya Arewa </t>
  </si>
  <si>
    <t>31931602</t>
  </si>
  <si>
    <t xml:space="preserve">Gaya Kudu </t>
  </si>
  <si>
    <t>31931603</t>
  </si>
  <si>
    <t xml:space="preserve">Gamarya </t>
  </si>
  <si>
    <t>31931604</t>
  </si>
  <si>
    <t xml:space="preserve">Gamoji </t>
  </si>
  <si>
    <t>31931605</t>
  </si>
  <si>
    <t xml:space="preserve">Kademi </t>
  </si>
  <si>
    <t>31931606</t>
  </si>
  <si>
    <t xml:space="preserve">Kazurawa </t>
  </si>
  <si>
    <t>31931607</t>
  </si>
  <si>
    <t xml:space="preserve">Maimakawa </t>
  </si>
  <si>
    <t>31931608</t>
  </si>
  <si>
    <t xml:space="preserve">Shagogo </t>
  </si>
  <si>
    <t>31931609</t>
  </si>
  <si>
    <t xml:space="preserve">Wudilawa </t>
  </si>
  <si>
    <t>31931610</t>
  </si>
  <si>
    <t>Gezawa</t>
  </si>
  <si>
    <t xml:space="preserve">Babawa </t>
  </si>
  <si>
    <t>31911701</t>
  </si>
  <si>
    <t xml:space="preserve">Gawo </t>
  </si>
  <si>
    <t>31911702</t>
  </si>
  <si>
    <t xml:space="preserve">Gezewa </t>
  </si>
  <si>
    <t>31911703</t>
  </si>
  <si>
    <t xml:space="preserve">Jogana </t>
  </si>
  <si>
    <t>31911704</t>
  </si>
  <si>
    <t xml:space="preserve">Ketawa </t>
  </si>
  <si>
    <t>31911705</t>
  </si>
  <si>
    <t xml:space="preserve">Mesar Tudu </t>
  </si>
  <si>
    <t>31911706</t>
  </si>
  <si>
    <t xml:space="preserve">Sararin Gezewa </t>
  </si>
  <si>
    <t>31911707</t>
  </si>
  <si>
    <t xml:space="preserve">Tsamiya Babba </t>
  </si>
  <si>
    <t>31911708</t>
  </si>
  <si>
    <t xml:space="preserve">Tumbau </t>
  </si>
  <si>
    <t>31911709</t>
  </si>
  <si>
    <t xml:space="preserve">Wangara </t>
  </si>
  <si>
    <t>31911710</t>
  </si>
  <si>
    <t xml:space="preserve">Zango </t>
  </si>
  <si>
    <t>31911711</t>
  </si>
  <si>
    <t>Gwale</t>
  </si>
  <si>
    <t xml:space="preserve">Dandago </t>
  </si>
  <si>
    <t>31911801</t>
  </si>
  <si>
    <t xml:space="preserve">Diso </t>
  </si>
  <si>
    <t>31911802</t>
  </si>
  <si>
    <t xml:space="preserve">Dorayi </t>
  </si>
  <si>
    <t>31911803</t>
  </si>
  <si>
    <t xml:space="preserve">Galadanchi </t>
  </si>
  <si>
    <t>31911804</t>
  </si>
  <si>
    <t xml:space="preserve">Goron Dutse </t>
  </si>
  <si>
    <t>31911805</t>
  </si>
  <si>
    <t xml:space="preserve">Gwale </t>
  </si>
  <si>
    <t>31911806</t>
  </si>
  <si>
    <t xml:space="preserve">Gyaranya </t>
  </si>
  <si>
    <t>31911807</t>
  </si>
  <si>
    <t xml:space="preserve">Kabuga </t>
  </si>
  <si>
    <t>31911808</t>
  </si>
  <si>
    <t xml:space="preserve">Mandawari </t>
  </si>
  <si>
    <t>31911809</t>
  </si>
  <si>
    <t xml:space="preserve">Sani Mainagge </t>
  </si>
  <si>
    <t>31911810</t>
  </si>
  <si>
    <t>Gwarzo</t>
  </si>
  <si>
    <t xml:space="preserve">Getso </t>
  </si>
  <si>
    <t>31921901</t>
  </si>
  <si>
    <t xml:space="preserve">Gwarzo </t>
  </si>
  <si>
    <t>31921902</t>
  </si>
  <si>
    <t xml:space="preserve">Jama’a </t>
  </si>
  <si>
    <t>31921903</t>
  </si>
  <si>
    <t xml:space="preserve">Kara </t>
  </si>
  <si>
    <t>31921904</t>
  </si>
  <si>
    <t xml:space="preserve">Kutama </t>
  </si>
  <si>
    <t>31921905</t>
  </si>
  <si>
    <t xml:space="preserve">Lakwaya </t>
  </si>
  <si>
    <t>31921906</t>
  </si>
  <si>
    <t xml:space="preserve">Madadi </t>
  </si>
  <si>
    <t>31921907</t>
  </si>
  <si>
    <t xml:space="preserve">Mainika </t>
  </si>
  <si>
    <t>31921908</t>
  </si>
  <si>
    <t xml:space="preserve">Sabon Birni </t>
  </si>
  <si>
    <t>31921909</t>
  </si>
  <si>
    <t xml:space="preserve">Unguwar Tudu </t>
  </si>
  <si>
    <t>31921910</t>
  </si>
  <si>
    <t>Kabo</t>
  </si>
  <si>
    <t xml:space="preserve">Dugabau </t>
  </si>
  <si>
    <t>31922001</t>
  </si>
  <si>
    <t xml:space="preserve">Durun  </t>
  </si>
  <si>
    <t>31922002</t>
  </si>
  <si>
    <t xml:space="preserve">Gammo  </t>
  </si>
  <si>
    <t>31922003</t>
  </si>
  <si>
    <t xml:space="preserve">Garo </t>
  </si>
  <si>
    <t>31922004</t>
  </si>
  <si>
    <t xml:space="preserve">Godiya </t>
  </si>
  <si>
    <t>31922005</t>
  </si>
  <si>
    <t xml:space="preserve">Gude </t>
  </si>
  <si>
    <t>31922006</t>
  </si>
  <si>
    <t xml:space="preserve">Hauwade </t>
  </si>
  <si>
    <t>31922007</t>
  </si>
  <si>
    <t xml:space="preserve">Kabo </t>
  </si>
  <si>
    <t>31922008</t>
  </si>
  <si>
    <t xml:space="preserve">Kanwa </t>
  </si>
  <si>
    <t>31922009</t>
  </si>
  <si>
    <t>Masanawa</t>
  </si>
  <si>
    <t>31922010</t>
  </si>
  <si>
    <t>Kano Municipal</t>
  </si>
  <si>
    <t xml:space="preserve">Chedi </t>
  </si>
  <si>
    <t>31912101</t>
  </si>
  <si>
    <t xml:space="preserve">Dan Agundi </t>
  </si>
  <si>
    <t>31912102</t>
  </si>
  <si>
    <t xml:space="preserve">Gandun Albasa  </t>
  </si>
  <si>
    <t>31912103</t>
  </si>
  <si>
    <t xml:space="preserve">Jakara </t>
  </si>
  <si>
    <t>31912104</t>
  </si>
  <si>
    <t xml:space="preserve">Kankarofi </t>
  </si>
  <si>
    <t>31912105</t>
  </si>
  <si>
    <t xml:space="preserve">Shahuci </t>
  </si>
  <si>
    <t>31912106</t>
  </si>
  <si>
    <t xml:space="preserve">Sharada </t>
  </si>
  <si>
    <t>31912107</t>
  </si>
  <si>
    <t xml:space="preserve">Sheshe </t>
  </si>
  <si>
    <t>31912108</t>
  </si>
  <si>
    <t xml:space="preserve">Tudun Nufawa </t>
  </si>
  <si>
    <t>31912109</t>
  </si>
  <si>
    <t xml:space="preserve">Tudun Wazirci </t>
  </si>
  <si>
    <t>31912110</t>
  </si>
  <si>
    <t xml:space="preserve">Yakasai </t>
  </si>
  <si>
    <t>31912111</t>
  </si>
  <si>
    <t xml:space="preserve">Zaitawa </t>
  </si>
  <si>
    <t>31912112</t>
  </si>
  <si>
    <t>31912113</t>
  </si>
  <si>
    <t>Karaye</t>
  </si>
  <si>
    <t xml:space="preserve">Daura </t>
  </si>
  <si>
    <t>31932201</t>
  </si>
  <si>
    <t xml:space="preserve">Karaye  </t>
  </si>
  <si>
    <t>31932202</t>
  </si>
  <si>
    <t xml:space="preserve">Kurugu  </t>
  </si>
  <si>
    <t>31932203</t>
  </si>
  <si>
    <t xml:space="preserve">Kwanyawa </t>
  </si>
  <si>
    <t>31932204</t>
  </si>
  <si>
    <t xml:space="preserve">Tudun Kaya </t>
  </si>
  <si>
    <t>31932205</t>
  </si>
  <si>
    <t xml:space="preserve">Turawa </t>
  </si>
  <si>
    <t>31932206</t>
  </si>
  <si>
    <t xml:space="preserve">Unguwar Hajji </t>
  </si>
  <si>
    <t>31932207</t>
  </si>
  <si>
    <t xml:space="preserve">Yammedi </t>
  </si>
  <si>
    <t>31932208</t>
  </si>
  <si>
    <t xml:space="preserve">Yola </t>
  </si>
  <si>
    <t>31932209</t>
  </si>
  <si>
    <t xml:space="preserve">Kafin Dafga </t>
  </si>
  <si>
    <t>31932210</t>
  </si>
  <si>
    <t>Kibiya</t>
  </si>
  <si>
    <t xml:space="preserve">Durba </t>
  </si>
  <si>
    <t>31932301</t>
  </si>
  <si>
    <t xml:space="preserve">Fammar </t>
  </si>
  <si>
    <t>31932302</t>
  </si>
  <si>
    <t xml:space="preserve">Fassi </t>
  </si>
  <si>
    <t>31932303</t>
  </si>
  <si>
    <t xml:space="preserve">Kadigawa </t>
  </si>
  <si>
    <t>31932304</t>
  </si>
  <si>
    <t xml:space="preserve">Kahu </t>
  </si>
  <si>
    <t>31932305</t>
  </si>
  <si>
    <t xml:space="preserve">Kibiya I  </t>
  </si>
  <si>
    <t>31932306</t>
  </si>
  <si>
    <t xml:space="preserve">Kibiya II </t>
  </si>
  <si>
    <t>31932307</t>
  </si>
  <si>
    <t xml:space="preserve">Nariya  </t>
  </si>
  <si>
    <t>31932308</t>
  </si>
  <si>
    <t xml:space="preserve">Tarai </t>
  </si>
  <si>
    <t>31932309</t>
  </si>
  <si>
    <t xml:space="preserve">Unguwar Gai </t>
  </si>
  <si>
    <t>31932310</t>
  </si>
  <si>
    <t>Kiru</t>
  </si>
  <si>
    <t xml:space="preserve">Ba’awa </t>
  </si>
  <si>
    <t>31932401</t>
  </si>
  <si>
    <t xml:space="preserve">Bargoni </t>
  </si>
  <si>
    <t>31932402</t>
  </si>
  <si>
    <t xml:space="preserve">Badafi </t>
  </si>
  <si>
    <t>31932403</t>
  </si>
  <si>
    <t xml:space="preserve">Bauda </t>
  </si>
  <si>
    <t>31932404</t>
  </si>
  <si>
    <t xml:space="preserve">Dangora </t>
  </si>
  <si>
    <t>31932405</t>
  </si>
  <si>
    <t xml:space="preserve">Dansoshiya </t>
  </si>
  <si>
    <t>31932406</t>
  </si>
  <si>
    <t xml:space="preserve">Dashi </t>
  </si>
  <si>
    <t>31932407</t>
  </si>
  <si>
    <t xml:space="preserve">Galadimawa </t>
  </si>
  <si>
    <t>31932408</t>
  </si>
  <si>
    <t xml:space="preserve">Kiru </t>
  </si>
  <si>
    <t>31932409</t>
  </si>
  <si>
    <t xml:space="preserve">Kogo </t>
  </si>
  <si>
    <t>31932410</t>
  </si>
  <si>
    <t>31932411</t>
  </si>
  <si>
    <t xml:space="preserve">Tsaudawa </t>
  </si>
  <si>
    <t>31932412</t>
  </si>
  <si>
    <t xml:space="preserve">Yako </t>
  </si>
  <si>
    <t>31932413</t>
  </si>
  <si>
    <t>31932414</t>
  </si>
  <si>
    <t xml:space="preserve">Zuwo </t>
  </si>
  <si>
    <t>31932415</t>
  </si>
  <si>
    <t>Kumbotso</t>
  </si>
  <si>
    <t xml:space="preserve">Challawa </t>
  </si>
  <si>
    <t>31912501</t>
  </si>
  <si>
    <t xml:space="preserve">Chiranchi </t>
  </si>
  <si>
    <t>31912502</t>
  </si>
  <si>
    <t xml:space="preserve">Danbare </t>
  </si>
  <si>
    <t>31912503</t>
  </si>
  <si>
    <t xml:space="preserve">Danmaliki </t>
  </si>
  <si>
    <t>31912504</t>
  </si>
  <si>
    <t xml:space="preserve">Gurun Gawa </t>
  </si>
  <si>
    <t>31912505</t>
  </si>
  <si>
    <t xml:space="preserve">Kumbotso </t>
  </si>
  <si>
    <t>31912506</t>
  </si>
  <si>
    <t xml:space="preserve">Kureken Sani </t>
  </si>
  <si>
    <t>31912507</t>
  </si>
  <si>
    <t xml:space="preserve">Mariri </t>
  </si>
  <si>
    <t>31912508</t>
  </si>
  <si>
    <t xml:space="preserve">Na’ibawa </t>
  </si>
  <si>
    <t>31912509</t>
  </si>
  <si>
    <t xml:space="preserve">Panshekara </t>
  </si>
  <si>
    <t>31912510</t>
  </si>
  <si>
    <t xml:space="preserve">Unguwar Rimi </t>
  </si>
  <si>
    <t>31912511</t>
  </si>
  <si>
    <t>Kunchi</t>
  </si>
  <si>
    <t xml:space="preserve">Bumai </t>
  </si>
  <si>
    <t>31922601</t>
  </si>
  <si>
    <t xml:space="preserve">Garin Sheme </t>
  </si>
  <si>
    <t>31922602</t>
  </si>
  <si>
    <t xml:space="preserve">Gwarmai </t>
  </si>
  <si>
    <t>31922603</t>
  </si>
  <si>
    <t xml:space="preserve">Kasuwar Kuka </t>
  </si>
  <si>
    <t>31922604</t>
  </si>
  <si>
    <t xml:space="preserve">Kunchi </t>
  </si>
  <si>
    <t>31922605</t>
  </si>
  <si>
    <t xml:space="preserve">Matan Fada </t>
  </si>
  <si>
    <t>31922606</t>
  </si>
  <si>
    <t xml:space="preserve">Ridawa </t>
  </si>
  <si>
    <t>31922607</t>
  </si>
  <si>
    <t xml:space="preserve">Shamakawa </t>
  </si>
  <si>
    <t>31922608</t>
  </si>
  <si>
    <t xml:space="preserve">Shuwaki </t>
  </si>
  <si>
    <t>31922609</t>
  </si>
  <si>
    <t xml:space="preserve">Yandadi </t>
  </si>
  <si>
    <t>31922610</t>
  </si>
  <si>
    <t>Kura</t>
  </si>
  <si>
    <t xml:space="preserve">Dalli </t>
  </si>
  <si>
    <t>31912701</t>
  </si>
  <si>
    <t xml:space="preserve">Dan Hassan </t>
  </si>
  <si>
    <t>31912702</t>
  </si>
  <si>
    <t xml:space="preserve">Dukawa </t>
  </si>
  <si>
    <t>31912703</t>
  </si>
  <si>
    <t xml:space="preserve">Gandutse </t>
  </si>
  <si>
    <t>31912704</t>
  </si>
  <si>
    <t xml:space="preserve">Karfi </t>
  </si>
  <si>
    <t>31912705</t>
  </si>
  <si>
    <t xml:space="preserve">Kosawa </t>
  </si>
  <si>
    <t>31912706</t>
  </si>
  <si>
    <t xml:space="preserve">Kura </t>
  </si>
  <si>
    <t>31912707</t>
  </si>
  <si>
    <t xml:space="preserve">Kurun Samau </t>
  </si>
  <si>
    <t>31912708</t>
  </si>
  <si>
    <t xml:space="preserve">Rigar Duka </t>
  </si>
  <si>
    <t>31912709</t>
  </si>
  <si>
    <t xml:space="preserve">Tanawa </t>
  </si>
  <si>
    <t>31912710</t>
  </si>
  <si>
    <t>Madobi</t>
  </si>
  <si>
    <t xml:space="preserve">Burji </t>
  </si>
  <si>
    <t>31912801</t>
  </si>
  <si>
    <t xml:space="preserve">Cinkoso </t>
  </si>
  <si>
    <t>31912802</t>
  </si>
  <si>
    <t xml:space="preserve">Galinja </t>
  </si>
  <si>
    <t>31912803</t>
  </si>
  <si>
    <t xml:space="preserve">Gora </t>
  </si>
  <si>
    <t>31912804</t>
  </si>
  <si>
    <t xml:space="preserve">Kafin Agur </t>
  </si>
  <si>
    <t>31912805</t>
  </si>
  <si>
    <t>31912806</t>
  </si>
  <si>
    <t xml:space="preserve">Kauran Mata </t>
  </si>
  <si>
    <t>31912807</t>
  </si>
  <si>
    <t xml:space="preserve">Kubarachi </t>
  </si>
  <si>
    <t>31912808</t>
  </si>
  <si>
    <t xml:space="preserve">Kwankwanso </t>
  </si>
  <si>
    <t>31912809</t>
  </si>
  <si>
    <t xml:space="preserve">Madobi </t>
  </si>
  <si>
    <t>31912810</t>
  </si>
  <si>
    <t xml:space="preserve">Rikadawa </t>
  </si>
  <si>
    <t>31912811</t>
  </si>
  <si>
    <t xml:space="preserve">Yakun </t>
  </si>
  <si>
    <t>31912812</t>
  </si>
  <si>
    <t>Makoda</t>
  </si>
  <si>
    <t xml:space="preserve">Babbar Riga </t>
  </si>
  <si>
    <t>31922901</t>
  </si>
  <si>
    <t xml:space="preserve">Durma  </t>
  </si>
  <si>
    <t>31922902</t>
  </si>
  <si>
    <t xml:space="preserve">Jibga </t>
  </si>
  <si>
    <t>31922903</t>
  </si>
  <si>
    <t xml:space="preserve">Kadan Dani </t>
  </si>
  <si>
    <t>31922904</t>
  </si>
  <si>
    <t xml:space="preserve">Koguna </t>
  </si>
  <si>
    <t>31922905</t>
  </si>
  <si>
    <t>Koren Tabo</t>
  </si>
  <si>
    <t>31922906</t>
  </si>
  <si>
    <t xml:space="preserve">Maitsidau </t>
  </si>
  <si>
    <t>31922907</t>
  </si>
  <si>
    <t xml:space="preserve">Makoda </t>
  </si>
  <si>
    <t>31922908</t>
  </si>
  <si>
    <t xml:space="preserve">Satame </t>
  </si>
  <si>
    <t>31922909</t>
  </si>
  <si>
    <t xml:space="preserve">Tangaji </t>
  </si>
  <si>
    <t>31922910</t>
  </si>
  <si>
    <t xml:space="preserve">Wailare </t>
  </si>
  <si>
    <t>31922911</t>
  </si>
  <si>
    <t>Minjibir</t>
  </si>
  <si>
    <t xml:space="preserve">Azore  </t>
  </si>
  <si>
    <t>31923001</t>
  </si>
  <si>
    <t xml:space="preserve">Gandurwawa </t>
  </si>
  <si>
    <t>31923002</t>
  </si>
  <si>
    <t xml:space="preserve">Kantama </t>
  </si>
  <si>
    <t>31923003</t>
  </si>
  <si>
    <t xml:space="preserve">Kunya </t>
  </si>
  <si>
    <t>31923004</t>
  </si>
  <si>
    <t xml:space="preserve">Kuru </t>
  </si>
  <si>
    <t>31923005</t>
  </si>
  <si>
    <t xml:space="preserve">Kwarkiya </t>
  </si>
  <si>
    <t>31923006</t>
  </si>
  <si>
    <t xml:space="preserve">Minjibir </t>
  </si>
  <si>
    <t>31923007</t>
  </si>
  <si>
    <t xml:space="preserve">Sarbi </t>
  </si>
  <si>
    <t>31923008</t>
  </si>
  <si>
    <t>Tsakiya</t>
  </si>
  <si>
    <t>31923009</t>
  </si>
  <si>
    <t>31923010</t>
  </si>
  <si>
    <t xml:space="preserve">Wasai </t>
  </si>
  <si>
    <t>31923011</t>
  </si>
  <si>
    <t>Nassarawa</t>
  </si>
  <si>
    <t xml:space="preserve">Dakata </t>
  </si>
  <si>
    <t>31913101</t>
  </si>
  <si>
    <t xml:space="preserve">Gama </t>
  </si>
  <si>
    <t>31913102</t>
  </si>
  <si>
    <t xml:space="preserve">Gawuna </t>
  </si>
  <si>
    <t>31913103</t>
  </si>
  <si>
    <t xml:space="preserve">Gwagwarwa </t>
  </si>
  <si>
    <t>31913104</t>
  </si>
  <si>
    <t xml:space="preserve">Giginyu </t>
  </si>
  <si>
    <t>31913105</t>
  </si>
  <si>
    <t xml:space="preserve">Hotoron North </t>
  </si>
  <si>
    <t>31913106</t>
  </si>
  <si>
    <t xml:space="preserve">Hotoron South </t>
  </si>
  <si>
    <t>31913107</t>
  </si>
  <si>
    <t xml:space="preserve">Kawaji </t>
  </si>
  <si>
    <t>31913108</t>
  </si>
  <si>
    <t xml:space="preserve">Kaura Goje </t>
  </si>
  <si>
    <t>31913109</t>
  </si>
  <si>
    <t xml:space="preserve">Tudun Murtala </t>
  </si>
  <si>
    <t>31913110</t>
  </si>
  <si>
    <t xml:space="preserve">Tudun Wada </t>
  </si>
  <si>
    <t>31913111</t>
  </si>
  <si>
    <t>Rano</t>
  </si>
  <si>
    <t>31933201</t>
  </si>
  <si>
    <t xml:space="preserve">Lausu </t>
  </si>
  <si>
    <t>31933202</t>
  </si>
  <si>
    <t xml:space="preserve">Madachi </t>
  </si>
  <si>
    <t>31933203</t>
  </si>
  <si>
    <t xml:space="preserve">Rano </t>
  </si>
  <si>
    <t xml:space="preserve">Rurum- Sabon Gari </t>
  </si>
  <si>
    <t xml:space="preserve">Rurum- Tsohon  Gari </t>
  </si>
  <si>
    <t>31933206</t>
  </si>
  <si>
    <t xml:space="preserve">Saji </t>
  </si>
  <si>
    <t>31933207</t>
  </si>
  <si>
    <t>31933208</t>
  </si>
  <si>
    <t xml:space="preserve">Zinyau </t>
  </si>
  <si>
    <t>31933209</t>
  </si>
  <si>
    <t xml:space="preserve">Zurgau </t>
  </si>
  <si>
    <t>31933210</t>
  </si>
  <si>
    <t>R/Gado</t>
  </si>
  <si>
    <t xml:space="preserve">Butu-Butu </t>
  </si>
  <si>
    <t>31923301</t>
  </si>
  <si>
    <t xml:space="preserve">Dawakin Gulu </t>
  </si>
  <si>
    <t>31923302</t>
  </si>
  <si>
    <t xml:space="preserve">Doka Dawa </t>
  </si>
  <si>
    <t>31923303</t>
  </si>
  <si>
    <t xml:space="preserve">Dugurawa </t>
  </si>
  <si>
    <t>31923304</t>
  </si>
  <si>
    <t xml:space="preserve">Gulu </t>
  </si>
  <si>
    <t>31923305</t>
  </si>
  <si>
    <t xml:space="preserve">Jili </t>
  </si>
  <si>
    <t>31923306</t>
  </si>
  <si>
    <t xml:space="preserve">Karofin Yashi </t>
  </si>
  <si>
    <t>31923307</t>
  </si>
  <si>
    <t xml:space="preserve">Rimin Gado </t>
  </si>
  <si>
    <t>31923308</t>
  </si>
  <si>
    <t xml:space="preserve">Sakaratsa </t>
  </si>
  <si>
    <t>31923309</t>
  </si>
  <si>
    <t xml:space="preserve">Tamawa </t>
  </si>
  <si>
    <t>31923310</t>
  </si>
  <si>
    <t xml:space="preserve">Yalwan Danziyal </t>
  </si>
  <si>
    <t>31923311</t>
  </si>
  <si>
    <t xml:space="preserve">Zangon Dan Abdu </t>
  </si>
  <si>
    <t>31923312</t>
  </si>
  <si>
    <t>Rogo</t>
  </si>
  <si>
    <t xml:space="preserve">Beli  </t>
  </si>
  <si>
    <t>31933401</t>
  </si>
  <si>
    <t>31933402</t>
  </si>
  <si>
    <t xml:space="preserve">Fulatan </t>
  </si>
  <si>
    <t>31933403</t>
  </si>
  <si>
    <t xml:space="preserve">Gwangwan </t>
  </si>
  <si>
    <t>31933404</t>
  </si>
  <si>
    <t xml:space="preserve">Jajaye </t>
  </si>
  <si>
    <t>31933405</t>
  </si>
  <si>
    <t xml:space="preserve">Rogo Ruma </t>
  </si>
  <si>
    <t>31933406</t>
  </si>
  <si>
    <t xml:space="preserve">Rogo S/Gari </t>
  </si>
  <si>
    <t>31933407</t>
  </si>
  <si>
    <t xml:space="preserve">Ruwan Bago </t>
  </si>
  <si>
    <t>31933408</t>
  </si>
  <si>
    <t xml:space="preserve">Zarewa </t>
  </si>
  <si>
    <t>31933409</t>
  </si>
  <si>
    <t xml:space="preserve">Zoza </t>
  </si>
  <si>
    <t>31933410</t>
  </si>
  <si>
    <t>Shanono</t>
  </si>
  <si>
    <t xml:space="preserve">Alajawa </t>
  </si>
  <si>
    <t>31923501</t>
  </si>
  <si>
    <t xml:space="preserve">Dutsen Bakoshi </t>
  </si>
  <si>
    <t>31923502</t>
  </si>
  <si>
    <t xml:space="preserve">Faruruwa </t>
  </si>
  <si>
    <t>31923503</t>
  </si>
  <si>
    <t>31923504</t>
  </si>
  <si>
    <t xml:space="preserve">Kadamu </t>
  </si>
  <si>
    <t>31923505</t>
  </si>
  <si>
    <t xml:space="preserve">Kokiya </t>
  </si>
  <si>
    <t>31923506</t>
  </si>
  <si>
    <t xml:space="preserve">Leni </t>
  </si>
  <si>
    <t>31923507</t>
  </si>
  <si>
    <t xml:space="preserve">Shakogi </t>
  </si>
  <si>
    <t>31923508</t>
  </si>
  <si>
    <t xml:space="preserve">Shanono </t>
  </si>
  <si>
    <t>31923509</t>
  </si>
  <si>
    <t xml:space="preserve">Tsaure </t>
  </si>
  <si>
    <t>31923510</t>
  </si>
  <si>
    <t>Sumaila</t>
  </si>
  <si>
    <t xml:space="preserve">Gala </t>
  </si>
  <si>
    <t>31933601</t>
  </si>
  <si>
    <t xml:space="preserve">Gani </t>
  </si>
  <si>
    <t>31933602</t>
  </si>
  <si>
    <t xml:space="preserve">Garfa </t>
  </si>
  <si>
    <t>31933603</t>
  </si>
  <si>
    <t xml:space="preserve">Gediya </t>
  </si>
  <si>
    <t>31933604</t>
  </si>
  <si>
    <t xml:space="preserve">Kanawa </t>
  </si>
  <si>
    <t>31933605</t>
  </si>
  <si>
    <t xml:space="preserve">Magami  </t>
  </si>
  <si>
    <t>31933606</t>
  </si>
  <si>
    <t xml:space="preserve">Masu </t>
  </si>
  <si>
    <t>31933607</t>
  </si>
  <si>
    <t xml:space="preserve">Rimi </t>
  </si>
  <si>
    <t>31933608</t>
  </si>
  <si>
    <t xml:space="preserve">Rumo </t>
  </si>
  <si>
    <t>31933609</t>
  </si>
  <si>
    <t xml:space="preserve">Sitti </t>
  </si>
  <si>
    <t>31933610</t>
  </si>
  <si>
    <t xml:space="preserve">Sumaila </t>
  </si>
  <si>
    <t>31933611</t>
  </si>
  <si>
    <t>Takai</t>
  </si>
  <si>
    <t xml:space="preserve">Bagwaro  </t>
  </si>
  <si>
    <t>31933701</t>
  </si>
  <si>
    <t xml:space="preserve">Durbunde  </t>
  </si>
  <si>
    <t>31933700</t>
  </si>
  <si>
    <t xml:space="preserve">Fajewa </t>
  </si>
  <si>
    <t xml:space="preserve">Falali </t>
  </si>
  <si>
    <t xml:space="preserve">Kachako </t>
  </si>
  <si>
    <t xml:space="preserve">Kuka </t>
  </si>
  <si>
    <t xml:space="preserve">Takai </t>
  </si>
  <si>
    <t xml:space="preserve">Zuga </t>
  </si>
  <si>
    <t>Tarauni</t>
  </si>
  <si>
    <t xml:space="preserve">Babban Giji </t>
  </si>
  <si>
    <t>31913801</t>
  </si>
  <si>
    <t xml:space="preserve">Darmanawa </t>
  </si>
  <si>
    <t>31913802</t>
  </si>
  <si>
    <t xml:space="preserve">Daurawa </t>
  </si>
  <si>
    <t>31913803</t>
  </si>
  <si>
    <t xml:space="preserve">Gyadi-Gyadi Arewa </t>
  </si>
  <si>
    <t>31913804</t>
  </si>
  <si>
    <t xml:space="preserve">Gyadi-Gyadi Kudu </t>
  </si>
  <si>
    <t>31913805</t>
  </si>
  <si>
    <t>Hotoro (NNPC)</t>
  </si>
  <si>
    <t>31913806</t>
  </si>
  <si>
    <t xml:space="preserve">Kauyen Alu  </t>
  </si>
  <si>
    <t>31913807</t>
  </si>
  <si>
    <t>31913808</t>
  </si>
  <si>
    <t xml:space="preserve">Unguwar Gano </t>
  </si>
  <si>
    <t>31913809</t>
  </si>
  <si>
    <t xml:space="preserve">Unguwa Uku </t>
  </si>
  <si>
    <t>31913810</t>
  </si>
  <si>
    <t>Tofa</t>
  </si>
  <si>
    <t xml:space="preserve">Dandare </t>
  </si>
  <si>
    <t>31923901</t>
  </si>
  <si>
    <t xml:space="preserve"> Doka </t>
  </si>
  <si>
    <t>31923902</t>
  </si>
  <si>
    <t xml:space="preserve">Gajida </t>
  </si>
  <si>
    <t>31923903</t>
  </si>
  <si>
    <t xml:space="preserve">Ginsawa </t>
  </si>
  <si>
    <t>31923904</t>
  </si>
  <si>
    <t xml:space="preserve">Jauben Kudu </t>
  </si>
  <si>
    <t>31923905</t>
  </si>
  <si>
    <t xml:space="preserve">Janguza </t>
  </si>
  <si>
    <t>31923906</t>
  </si>
  <si>
    <t xml:space="preserve">Kwami </t>
  </si>
  <si>
    <t>31923907</t>
  </si>
  <si>
    <t xml:space="preserve">Lambu </t>
  </si>
  <si>
    <t>31923908</t>
  </si>
  <si>
    <t xml:space="preserve">Langel </t>
  </si>
  <si>
    <t>31923909</t>
  </si>
  <si>
    <t xml:space="preserve">Tofa </t>
  </si>
  <si>
    <t>31923910</t>
  </si>
  <si>
    <t>31923911</t>
  </si>
  <si>
    <t>31923912</t>
  </si>
  <si>
    <t xml:space="preserve">Yalwa Karama </t>
  </si>
  <si>
    <t>31923913</t>
  </si>
  <si>
    <t xml:space="preserve">Yanoko </t>
  </si>
  <si>
    <t>31923914</t>
  </si>
  <si>
    <t xml:space="preserve">Yarimawa </t>
  </si>
  <si>
    <t>31923915</t>
  </si>
  <si>
    <t>Tsanyawa</t>
  </si>
  <si>
    <t xml:space="preserve">Daddarawa </t>
  </si>
  <si>
    <t>31924001</t>
  </si>
  <si>
    <t xml:space="preserve">Dunbulum  </t>
  </si>
  <si>
    <t>31924002</t>
  </si>
  <si>
    <t xml:space="preserve">Gozarki  </t>
  </si>
  <si>
    <t>31924003</t>
  </si>
  <si>
    <t xml:space="preserve">Gurun </t>
  </si>
  <si>
    <t>31924004</t>
  </si>
  <si>
    <t xml:space="preserve">Kaba Giwa </t>
  </si>
  <si>
    <t>31924005</t>
  </si>
  <si>
    <t xml:space="preserve">Tatsan </t>
  </si>
  <si>
    <t>31924006</t>
  </si>
  <si>
    <t xml:space="preserve">Tsanyawa </t>
  </si>
  <si>
    <t>31924007</t>
  </si>
  <si>
    <t xml:space="preserve">Yanganau </t>
  </si>
  <si>
    <t>31924008</t>
  </si>
  <si>
    <t>Yan Kamaye</t>
  </si>
  <si>
    <t>31924009</t>
  </si>
  <si>
    <t xml:space="preserve">Zarogi </t>
  </si>
  <si>
    <t>31924010</t>
  </si>
  <si>
    <t>T/Wada</t>
  </si>
  <si>
    <t xml:space="preserve">Baburi </t>
  </si>
  <si>
    <t>31934101</t>
  </si>
  <si>
    <t xml:space="preserve">Burun-Burun </t>
  </si>
  <si>
    <t>31934102</t>
  </si>
  <si>
    <t xml:space="preserve">Dalawa </t>
  </si>
  <si>
    <t>31934103</t>
  </si>
  <si>
    <t xml:space="preserve">Jandutse </t>
  </si>
  <si>
    <t>31934104</t>
  </si>
  <si>
    <t xml:space="preserve">Jita </t>
  </si>
  <si>
    <t>31934105</t>
  </si>
  <si>
    <t xml:space="preserve">Karefa </t>
  </si>
  <si>
    <t>31934106</t>
  </si>
  <si>
    <t xml:space="preserve">Nata’ala </t>
  </si>
  <si>
    <t>31934107</t>
  </si>
  <si>
    <t xml:space="preserve">Sabon Gari </t>
  </si>
  <si>
    <t>31934108</t>
  </si>
  <si>
    <t>31934109</t>
  </si>
  <si>
    <t xml:space="preserve">Tsohon Gari </t>
  </si>
  <si>
    <t>31934110</t>
  </si>
  <si>
    <t xml:space="preserve">Yaryasa </t>
  </si>
  <si>
    <t>31934111</t>
  </si>
  <si>
    <t>Ungogo</t>
  </si>
  <si>
    <t xml:space="preserve">Bachirawa </t>
  </si>
  <si>
    <t>31914201</t>
  </si>
  <si>
    <t xml:space="preserve">Gayawa </t>
  </si>
  <si>
    <t>31914202</t>
  </si>
  <si>
    <t>31914203</t>
  </si>
  <si>
    <t xml:space="preserve">Karo </t>
  </si>
  <si>
    <t>31914204</t>
  </si>
  <si>
    <t xml:space="preserve">Fanisau </t>
  </si>
  <si>
    <t>31914205</t>
  </si>
  <si>
    <t xml:space="preserve">Rangaza </t>
  </si>
  <si>
    <t>31914206</t>
  </si>
  <si>
    <t xml:space="preserve">Rijiyar Zaki </t>
  </si>
  <si>
    <t>31914207</t>
  </si>
  <si>
    <t xml:space="preserve">Tudun Fulani </t>
  </si>
  <si>
    <t>31914208</t>
  </si>
  <si>
    <t xml:space="preserve">Ungogo </t>
  </si>
  <si>
    <t>31914209</t>
  </si>
  <si>
    <t xml:space="preserve">Yada Kunya </t>
  </si>
  <si>
    <t>31914210</t>
  </si>
  <si>
    <t>Zango</t>
  </si>
  <si>
    <t>31914211</t>
  </si>
  <si>
    <t>Warawa</t>
  </si>
  <si>
    <t xml:space="preserve">Amarawa </t>
  </si>
  <si>
    <t>31914301</t>
  </si>
  <si>
    <t xml:space="preserve">Danlasan </t>
  </si>
  <si>
    <t>31914302</t>
  </si>
  <si>
    <t xml:space="preserve">Garin Dau </t>
  </si>
  <si>
    <t>31914303</t>
  </si>
  <si>
    <t xml:space="preserve">Gogel </t>
  </si>
  <si>
    <t>31914304</t>
  </si>
  <si>
    <t xml:space="preserve">Imawa </t>
  </si>
  <si>
    <t>31914305</t>
  </si>
  <si>
    <t xml:space="preserve">Jemagu </t>
  </si>
  <si>
    <t>31914306</t>
  </si>
  <si>
    <t xml:space="preserve">Jigawa </t>
  </si>
  <si>
    <t>31914307</t>
  </si>
  <si>
    <t xml:space="preserve">Jumar Galadima </t>
  </si>
  <si>
    <t>31914308</t>
  </si>
  <si>
    <t xml:space="preserve">Katar Kawa </t>
  </si>
  <si>
    <t>31914309</t>
  </si>
  <si>
    <t xml:space="preserve">Madarin Mata </t>
  </si>
  <si>
    <t>31914310</t>
  </si>
  <si>
    <t xml:space="preserve">Tamburawar Gabas </t>
  </si>
  <si>
    <t>31914311</t>
  </si>
  <si>
    <t xml:space="preserve">Tanagar </t>
  </si>
  <si>
    <t>31914312</t>
  </si>
  <si>
    <t xml:space="preserve">Warawa </t>
  </si>
  <si>
    <t>31914313</t>
  </si>
  <si>
    <t xml:space="preserve">Yandalla </t>
  </si>
  <si>
    <t>31914314</t>
  </si>
  <si>
    <t xml:space="preserve">Yangizo </t>
  </si>
  <si>
    <t>31914315</t>
  </si>
  <si>
    <t>Wudil</t>
  </si>
  <si>
    <t xml:space="preserve">Achika  </t>
  </si>
  <si>
    <t>31934401</t>
  </si>
  <si>
    <t xml:space="preserve">Dagumawa  </t>
  </si>
  <si>
    <t>31934402</t>
  </si>
  <si>
    <t xml:space="preserve">Dankaza  </t>
  </si>
  <si>
    <t>31934403</t>
  </si>
  <si>
    <t xml:space="preserve">Darki </t>
  </si>
  <si>
    <t>31934404</t>
  </si>
  <si>
    <t xml:space="preserve">Indabo </t>
  </si>
  <si>
    <t>31934405</t>
  </si>
  <si>
    <t xml:space="preserve">Kausani </t>
  </si>
  <si>
    <t>31934406</t>
  </si>
  <si>
    <t xml:space="preserve">Lajawa </t>
  </si>
  <si>
    <t>31934407</t>
  </si>
  <si>
    <t>31934408</t>
  </si>
  <si>
    <t xml:space="preserve">Utai </t>
  </si>
  <si>
    <t>31934409</t>
  </si>
  <si>
    <t xml:space="preserve">Wudil </t>
  </si>
  <si>
    <t>31934410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</si>
</sst>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8" x14ac:knownFonts="1">
    <font>
      <sz val="11"/>
      <name val="Calibri"/>
      <charset val="134"/>
    </font>
    <font>
      <b/>
      <sz val="10"/>
      <name val="Arial"/>
      <charset val="134"/>
    </font>
    <font>
      <sz val="11"/>
      <color rgb="FF000000"/>
      <name val="Calibri"/>
      <charset val="134"/>
    </font>
    <font>
      <b/>
      <sz val="12"/>
      <color rgb="FF000000"/>
      <name val="Calibri"/>
      <charset val="134"/>
    </font>
    <font>
      <b/>
      <i/>
      <sz val="14"/>
      <color rgb="FF000000"/>
      <name val="Calibri"/>
      <charset val="134"/>
    </font>
    <font>
      <i/>
      <sz val="14"/>
      <color rgb="FF000000"/>
      <name val="Calibri"/>
      <charset val="134"/>
    </font>
    <font>
      <sz val="12"/>
      <color rgb="FF000000"/>
      <name val="Calibri"/>
      <charset val="134"/>
    </font>
    <font>
      <sz val="14"/>
      <color rgb="FF000000"/>
      <name val="Calibri"/>
      <charset val="134"/>
    </font>
    <font>
      <b/>
      <i/>
      <sz val="12"/>
      <color rgb="FF000000"/>
      <name val="Calibri"/>
      <charset val="134"/>
    </font>
    <font>
      <i/>
      <sz val="12"/>
      <color rgb="FF000000"/>
      <name val="Calibri"/>
      <charset val="134"/>
    </font>
    <font>
      <b/>
      <sz val="11"/>
      <color rgb="FF000000"/>
      <name val="Calibri"/>
      <charset val="134"/>
    </font>
    <font>
      <sz val="10"/>
      <name val="Arial"/>
      <charset val="134"/>
    </font>
    <font>
      <b/>
      <sz val="36"/>
      <name val="Calibri"/>
      <charset val="134"/>
      <scheme val="minor"/>
    </font>
    <font>
      <b/>
      <sz val="36"/>
      <color rgb="FF00B050"/>
      <name val="Calibri"/>
      <charset val="134"/>
      <scheme val="minor"/>
    </font>
    <font>
      <b/>
      <sz val="36"/>
      <color rgb="FF000000"/>
      <name val="Calibri"/>
      <charset val="134"/>
      <scheme val="minor"/>
    </font>
    <font>
      <b/>
      <sz val="48"/>
      <color rgb="FF00B050"/>
      <name val="Calibri"/>
      <charset val="134"/>
      <scheme val="minor"/>
    </font>
    <font>
      <sz val="11"/>
      <name val="Calibri"/>
      <charset val="134"/>
      <scheme val="minor"/>
    </font>
    <font>
      <b/>
      <sz val="36"/>
      <color rgb="FFFF0000"/>
      <name val="Calibri"/>
      <charset val="134"/>
      <scheme val="minor"/>
    </font>
    <font>
      <b/>
      <sz val="22"/>
      <color rgb="FF000000"/>
      <name val="Calibri"/>
      <charset val="134"/>
      <scheme val="minor"/>
    </font>
    <font>
      <sz val="14"/>
      <color rgb="FF000000"/>
      <name val="Arial"/>
      <charset val="134"/>
    </font>
    <font>
      <sz val="14"/>
      <color rgb="FF000000"/>
      <name val="Tahoma"/>
      <charset val="134"/>
    </font>
    <font>
      <b/>
      <sz val="14"/>
      <color rgb="FF000000"/>
      <name val="Tahoma"/>
      <charset val="134"/>
    </font>
    <font>
      <b/>
      <sz val="12"/>
      <name val="Calibri"/>
      <charset val="134"/>
      <scheme val="minor"/>
    </font>
    <font>
      <b/>
      <i/>
      <sz val="12"/>
      <color rgb="FF000000"/>
      <name val="Calibri"/>
      <charset val="134"/>
      <scheme val="minor"/>
    </font>
    <font>
      <b/>
      <sz val="12"/>
      <color rgb="FF000000"/>
      <name val="Calibri"/>
      <charset val="134"/>
      <scheme val="minor"/>
    </font>
    <font>
      <sz val="12"/>
      <name val="Calibri"/>
      <charset val="134"/>
      <scheme val="minor"/>
    </font>
    <font>
      <sz val="12"/>
      <color rgb="FF000000"/>
      <name val="Calibri"/>
      <charset val="134"/>
      <scheme val="minor"/>
    </font>
    <font>
      <b/>
      <sz val="14"/>
      <color rgb="FF000000"/>
      <name val="Arial"/>
      <charset val="134"/>
    </font>
    <font>
      <b/>
      <i/>
      <sz val="14"/>
      <color rgb="FF000000"/>
      <name val="Arial"/>
      <charset val="134"/>
    </font>
    <font>
      <i/>
      <sz val="14"/>
      <color rgb="FF000000"/>
      <name val="Tahoma"/>
      <charset val="134"/>
    </font>
    <font>
      <b/>
      <sz val="14"/>
      <color rgb="FF000000"/>
      <name val="Calibri"/>
      <charset val="134"/>
      <scheme val="minor"/>
    </font>
    <font>
      <sz val="14"/>
      <color rgb="FF000000"/>
      <name val="Calibri"/>
      <charset val="134"/>
      <scheme val="minor"/>
    </font>
    <font>
      <b/>
      <sz val="14"/>
      <name val="Calibri"/>
      <charset val="134"/>
      <scheme val="minor"/>
    </font>
    <font>
      <sz val="14"/>
      <name val="Calibri"/>
      <charset val="134"/>
      <scheme val="minor"/>
    </font>
    <font>
      <b/>
      <i/>
      <sz val="14"/>
      <color rgb="FF000000"/>
      <name val="Calibri"/>
      <charset val="134"/>
      <scheme val="minor"/>
    </font>
    <font>
      <b/>
      <sz val="36"/>
      <name val="Calibri"/>
      <charset val="134"/>
    </font>
    <font>
      <b/>
      <sz val="20"/>
      <name val="Calibri"/>
      <charset val="134"/>
    </font>
    <font>
      <b/>
      <sz val="18"/>
      <name val="Calibri"/>
      <charset val="134"/>
    </font>
    <font>
      <b/>
      <i/>
      <sz val="18"/>
      <color rgb="FF000000"/>
      <name val="Calibri"/>
      <charset val="134"/>
    </font>
    <font>
      <b/>
      <sz val="14"/>
      <color rgb="FF000000"/>
      <name val="Calibri"/>
      <charset val="134"/>
    </font>
    <font>
      <sz val="14"/>
      <name val="Calibri"/>
      <charset val="134"/>
    </font>
    <font>
      <b/>
      <sz val="14"/>
      <name val="Calibri"/>
      <charset val="134"/>
    </font>
    <font>
      <b/>
      <sz val="22"/>
      <name val="Calibri"/>
      <charset val="134"/>
    </font>
    <font>
      <b/>
      <i/>
      <sz val="22"/>
      <color rgb="FF000000"/>
      <name val="Calibri"/>
      <charset val="134"/>
    </font>
    <font>
      <sz val="16"/>
      <color rgb="FF000000"/>
      <name val="Calibri"/>
      <charset val="134"/>
    </font>
    <font>
      <b/>
      <sz val="16"/>
      <color rgb="FF000000"/>
      <name val="Calibri"/>
      <charset val="134"/>
    </font>
    <font>
      <b/>
      <sz val="12"/>
      <color indexed="8"/>
      <name val="Calibri"/>
      <charset val="134"/>
      <scheme val="minor"/>
    </font>
    <font>
      <sz val="12"/>
      <color indexed="8"/>
      <name val="Calibri"/>
      <charset val="134"/>
      <scheme val="minor"/>
    </font>
  </fonts>
  <fills count="7">
    <fill>
      <patternFill patternType="none"/>
    </fill>
    <fill>
      <patternFill patternType="gray125"/>
    </fill>
    <fill>
      <patternFill patternType="solid">
        <fgColor rgb="FF00B050"/>
        <bgColor indexed="64"/>
      </patternFill>
    </fill>
    <fill>
      <patternFill patternType="solid">
        <fgColor rgb="FF4CACC6"/>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s>
  <borders count="6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bottom/>
      <diagonal/>
    </border>
    <border>
      <left/>
      <right style="thin">
        <color auto="1"/>
      </right>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top style="thin">
        <color auto="1"/>
      </top>
      <bottom style="thin">
        <color auto="1"/>
      </bottom>
      <diagonal/>
    </border>
    <border>
      <left style="thin">
        <color auto="1"/>
      </left>
      <right/>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s>
  <cellStyleXfs count="4">
    <xf numFmtId="0" fontId="0" fillId="0" borderId="0">
      <alignment vertical="center"/>
    </xf>
    <xf numFmtId="164" fontId="2" fillId="0" borderId="0">
      <alignment vertical="top"/>
      <protection locked="0"/>
    </xf>
    <xf numFmtId="9" fontId="2" fillId="0" borderId="0">
      <alignment vertical="top"/>
      <protection locked="0"/>
    </xf>
    <xf numFmtId="0" fontId="11" fillId="0" borderId="0">
      <protection locked="0"/>
    </xf>
  </cellStyleXfs>
  <cellXfs count="1091">
    <xf numFmtId="0" fontId="0" fillId="0" borderId="0" xfId="0">
      <alignment vertical="center"/>
    </xf>
    <xf numFmtId="0" fontId="1" fillId="2" borderId="0" xfId="0" applyFont="1" applyFill="1" applyAlignment="1"/>
    <xf numFmtId="0" fontId="1" fillId="3" borderId="1" xfId="0" applyFont="1" applyFill="1" applyBorder="1" applyAlignment="1">
      <alignment horizontal="left" vertical="center"/>
    </xf>
    <xf numFmtId="0" fontId="1" fillId="3" borderId="1" xfId="0" applyFont="1" applyFill="1" applyBorder="1" applyAlignment="1">
      <alignment horizontal="left"/>
    </xf>
    <xf numFmtId="49" fontId="1" fillId="3" borderId="1" xfId="0" applyNumberFormat="1" applyFont="1" applyFill="1" applyBorder="1" applyAlignment="1">
      <alignment horizontal="left"/>
    </xf>
    <xf numFmtId="0" fontId="1" fillId="0" borderId="1" xfId="0" applyFont="1" applyFill="1" applyBorder="1" applyAlignment="1">
      <alignment horizontal="left" vertical="center"/>
    </xf>
    <xf numFmtId="0" fontId="1" fillId="0" borderId="1" xfId="0" applyFont="1" applyFill="1" applyBorder="1" applyAlignment="1">
      <alignment horizontal="left"/>
    </xf>
    <xf numFmtId="49" fontId="1" fillId="0" borderId="1" xfId="0" applyNumberFormat="1" applyFont="1" applyFill="1" applyBorder="1" applyAlignment="1">
      <alignment horizontal="left"/>
    </xf>
    <xf numFmtId="0" fontId="2" fillId="0" borderId="1" xfId="0" applyFont="1" applyBorder="1" applyAlignment="1">
      <alignment horizontal="left"/>
    </xf>
    <xf numFmtId="0" fontId="3" fillId="0" borderId="1" xfId="0" applyFont="1" applyBorder="1" applyAlignment="1">
      <alignment horizontal="left" wrapText="1"/>
    </xf>
    <xf numFmtId="0" fontId="4" fillId="0" borderId="1" xfId="0" applyFont="1" applyBorder="1" applyAlignment="1">
      <alignment horizontal="left" vertical="top" wrapText="1"/>
    </xf>
    <xf numFmtId="0" fontId="5" fillId="0" borderId="1" xfId="0" applyFont="1" applyBorder="1" applyAlignment="1">
      <alignment horizontal="left"/>
    </xf>
    <xf numFmtId="49" fontId="6" fillId="0" borderId="1" xfId="0" applyNumberFormat="1" applyFont="1" applyBorder="1" applyAlignment="1">
      <alignment horizontal="left" wrapText="1"/>
    </xf>
    <xf numFmtId="0" fontId="2" fillId="0" borderId="1" xfId="0" applyFont="1" applyBorder="1" applyAlignment="1">
      <alignment horizontal="left" vertical="top" wrapText="1"/>
    </xf>
    <xf numFmtId="0" fontId="6" fillId="0" borderId="1" xfId="0" applyFont="1" applyBorder="1" applyAlignment="1">
      <alignment horizontal="left"/>
    </xf>
    <xf numFmtId="0" fontId="3"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0" xfId="0" applyFont="1" applyBorder="1" applyAlignment="1">
      <alignment horizontal="left"/>
    </xf>
    <xf numFmtId="0" fontId="2" fillId="0" borderId="0" xfId="0" applyFont="1" applyBorder="1" applyAlignment="1"/>
    <xf numFmtId="49" fontId="7" fillId="0" borderId="0" xfId="0" applyNumberFormat="1" applyFont="1" applyBorder="1" applyAlignment="1">
      <alignment horizontal="left" wrapText="1"/>
    </xf>
    <xf numFmtId="0" fontId="7" fillId="0" borderId="0" xfId="0" applyFont="1" applyBorder="1" applyAlignment="1">
      <alignment horizontal="left" wrapText="1"/>
    </xf>
    <xf numFmtId="0" fontId="2" fillId="0" borderId="0" xfId="0" applyFont="1" applyAlignment="1">
      <alignment horizontal="left"/>
    </xf>
    <xf numFmtId="0" fontId="8" fillId="0" borderId="1" xfId="0" applyFont="1" applyBorder="1" applyAlignment="1">
      <alignment horizontal="left" vertical="top" wrapText="1"/>
    </xf>
    <xf numFmtId="0" fontId="9" fillId="0" borderId="1" xfId="0" applyFont="1" applyBorder="1" applyAlignment="1">
      <alignment horizontal="left"/>
    </xf>
    <xf numFmtId="0" fontId="10" fillId="0" borderId="1" xfId="0" applyFont="1" applyBorder="1" applyAlignment="1">
      <alignment horizontal="left" vertical="top" wrapText="1"/>
    </xf>
    <xf numFmtId="49" fontId="2" fillId="0" borderId="1" xfId="0" applyNumberFormat="1" applyFont="1" applyBorder="1" applyAlignment="1">
      <alignment horizontal="left" wrapText="1"/>
    </xf>
    <xf numFmtId="0" fontId="11" fillId="0" borderId="0" xfId="0" applyFont="1" applyAlignment="1">
      <alignment horizontal="left"/>
    </xf>
    <xf numFmtId="0" fontId="7" fillId="0" borderId="1" xfId="0" applyFont="1" applyBorder="1" applyAlignment="1">
      <alignment horizontal="left" vertical="top" wrapText="1"/>
    </xf>
    <xf numFmtId="0" fontId="7" fillId="0" borderId="1" xfId="0" applyFont="1" applyBorder="1" applyAlignment="1">
      <alignment horizontal="left"/>
    </xf>
    <xf numFmtId="49" fontId="7" fillId="0" borderId="1" xfId="0" applyNumberFormat="1" applyFont="1" applyBorder="1" applyAlignment="1">
      <alignment horizontal="left" wrapText="1"/>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lignment vertical="center"/>
    </xf>
    <xf numFmtId="0" fontId="12" fillId="0" borderId="0" xfId="0" applyFont="1" applyAlignment="1">
      <alignment horizontal="center"/>
    </xf>
    <xf numFmtId="0" fontId="18" fillId="0" borderId="0" xfId="0" applyFont="1" applyAlignment="1"/>
    <xf numFmtId="0" fontId="19" fillId="0" borderId="0" xfId="0" applyFont="1" applyAlignment="1"/>
    <xf numFmtId="0" fontId="20" fillId="0" borderId="0" xfId="0" applyFont="1" applyAlignment="1"/>
    <xf numFmtId="0" fontId="21" fillId="0" borderId="0" xfId="0" applyFont="1">
      <alignment vertical="center"/>
    </xf>
    <xf numFmtId="0" fontId="20" fillId="0" borderId="0" xfId="0" applyFont="1" applyAlignment="1">
      <alignment vertical="top"/>
    </xf>
    <xf numFmtId="0" fontId="21" fillId="0" borderId="0" xfId="0" applyFont="1" applyAlignment="1">
      <alignment vertical="top"/>
    </xf>
    <xf numFmtId="0" fontId="7" fillId="0" borderId="0" xfId="0" applyFont="1" applyAlignment="1"/>
    <xf numFmtId="0" fontId="7" fillId="0" borderId="0" xfId="0" applyFont="1" applyAlignment="1">
      <alignment horizontal="left"/>
    </xf>
    <xf numFmtId="0" fontId="24" fillId="4" borderId="6" xfId="3" applyFont="1" applyFill="1" applyBorder="1" applyAlignment="1" applyProtection="1">
      <alignment horizontal="center" vertical="top" wrapText="1"/>
    </xf>
    <xf numFmtId="0" fontId="24" fillId="4" borderId="7" xfId="3" applyFont="1" applyFill="1" applyBorder="1" applyAlignment="1" applyProtection="1">
      <alignment horizontal="center" vertical="top" wrapText="1"/>
    </xf>
    <xf numFmtId="0" fontId="24" fillId="4" borderId="8" xfId="3" applyFont="1" applyFill="1" applyBorder="1" applyAlignment="1" applyProtection="1">
      <alignment horizontal="center" vertical="top" wrapText="1"/>
    </xf>
    <xf numFmtId="0" fontId="24" fillId="0" borderId="8" xfId="0" applyFont="1" applyBorder="1" applyAlignment="1">
      <alignment horizontal="center" vertical="top" wrapText="1"/>
    </xf>
    <xf numFmtId="1" fontId="25" fillId="4" borderId="9" xfId="0" applyNumberFormat="1" applyFont="1" applyFill="1" applyBorder="1" applyAlignment="1">
      <alignment horizontal="center" vertical="top" wrapText="1"/>
    </xf>
    <xf numFmtId="49" fontId="25" fillId="4" borderId="10" xfId="0" applyNumberFormat="1" applyFont="1" applyFill="1" applyBorder="1" applyAlignment="1">
      <alignment horizontal="center" vertical="top" wrapText="1"/>
    </xf>
    <xf numFmtId="49" fontId="25" fillId="4" borderId="11" xfId="0" applyNumberFormat="1" applyFont="1" applyFill="1" applyBorder="1" applyAlignment="1">
      <alignment horizontal="center" vertical="top" wrapText="1"/>
    </xf>
    <xf numFmtId="49" fontId="26" fillId="0" borderId="1" xfId="0" applyNumberFormat="1" applyFont="1" applyBorder="1" applyAlignment="1">
      <alignment horizontal="center" vertical="top" wrapText="1"/>
    </xf>
    <xf numFmtId="0" fontId="25" fillId="4" borderId="11" xfId="0" applyFont="1" applyFill="1" applyBorder="1" applyAlignment="1">
      <alignment horizontal="left" vertical="top" wrapText="1"/>
    </xf>
    <xf numFmtId="164" fontId="26" fillId="0" borderId="11" xfId="1" applyFont="1" applyBorder="1" applyAlignment="1" applyProtection="1">
      <alignment horizontal="right" vertical="top" wrapText="1"/>
    </xf>
    <xf numFmtId="49" fontId="25" fillId="4" borderId="12" xfId="0" applyNumberFormat="1" applyFont="1" applyFill="1" applyBorder="1" applyAlignment="1">
      <alignment horizontal="center" vertical="top" wrapText="1"/>
    </xf>
    <xf numFmtId="49" fontId="25" fillId="4" borderId="1" xfId="0" applyNumberFormat="1" applyFont="1" applyFill="1" applyBorder="1" applyAlignment="1">
      <alignment horizontal="center" vertical="top" wrapText="1"/>
    </xf>
    <xf numFmtId="0" fontId="25" fillId="4" borderId="1" xfId="0" applyFont="1" applyFill="1" applyBorder="1" applyAlignment="1">
      <alignment horizontal="left" vertical="top" wrapText="1"/>
    </xf>
    <xf numFmtId="164" fontId="26" fillId="0" borderId="1" xfId="1" applyFont="1" applyBorder="1" applyAlignment="1" applyProtection="1">
      <alignment horizontal="right" vertical="top" wrapText="1"/>
    </xf>
    <xf numFmtId="1" fontId="25" fillId="4" borderId="13" xfId="0" applyNumberFormat="1" applyFont="1" applyFill="1" applyBorder="1" applyAlignment="1">
      <alignment horizontal="center" vertical="top" wrapText="1"/>
    </xf>
    <xf numFmtId="49" fontId="25" fillId="0" borderId="14" xfId="0" applyNumberFormat="1" applyFont="1" applyFill="1" applyBorder="1" applyAlignment="1">
      <alignment horizontal="center" vertical="top" wrapText="1"/>
    </xf>
    <xf numFmtId="49" fontId="26" fillId="0" borderId="15" xfId="0" applyNumberFormat="1" applyFont="1" applyBorder="1" applyAlignment="1"/>
    <xf numFmtId="0" fontId="25" fillId="4" borderId="15" xfId="0" applyFont="1" applyFill="1" applyBorder="1" applyAlignment="1">
      <alignment horizontal="left" vertical="top" wrapText="1"/>
    </xf>
    <xf numFmtId="164" fontId="26" fillId="0" borderId="15" xfId="1" applyFont="1" applyBorder="1" applyAlignment="1" applyProtection="1"/>
    <xf numFmtId="1" fontId="22" fillId="4" borderId="8" xfId="0" applyNumberFormat="1" applyFont="1" applyFill="1" applyBorder="1" applyAlignment="1">
      <alignment horizontal="center" vertical="center" wrapText="1"/>
    </xf>
    <xf numFmtId="49" fontId="22" fillId="4" borderId="7" xfId="0" applyNumberFormat="1" applyFont="1" applyFill="1" applyBorder="1" applyAlignment="1">
      <alignment vertical="center" wrapText="1"/>
    </xf>
    <xf numFmtId="49" fontId="22" fillId="4" borderId="8" xfId="0" applyNumberFormat="1" applyFont="1" applyFill="1" applyBorder="1" applyAlignment="1">
      <alignment vertical="center" wrapText="1"/>
    </xf>
    <xf numFmtId="49" fontId="25" fillId="4" borderId="8" xfId="0" applyNumberFormat="1" applyFont="1" applyFill="1" applyBorder="1" applyAlignment="1">
      <alignment vertical="center" wrapText="1"/>
    </xf>
    <xf numFmtId="0" fontId="22" fillId="4" borderId="8" xfId="0" applyFont="1" applyFill="1" applyBorder="1" applyAlignment="1">
      <alignment horizontal="left" vertical="center" wrapText="1"/>
    </xf>
    <xf numFmtId="164" fontId="22" fillId="4" borderId="8" xfId="1" applyFont="1" applyFill="1" applyBorder="1" applyAlignment="1" applyProtection="1">
      <alignment vertical="center" wrapText="1"/>
    </xf>
    <xf numFmtId="0" fontId="24" fillId="4" borderId="17" xfId="3" applyFont="1" applyFill="1" applyBorder="1" applyAlignment="1" applyProtection="1">
      <alignment horizontal="center" vertical="top" wrapText="1"/>
    </xf>
    <xf numFmtId="49" fontId="22" fillId="4" borderId="18" xfId="0" applyNumberFormat="1" applyFont="1" applyFill="1" applyBorder="1" applyAlignment="1">
      <alignment horizontal="center" vertical="top" wrapText="1"/>
    </xf>
    <xf numFmtId="49" fontId="22" fillId="4" borderId="10" xfId="0" applyNumberFormat="1" applyFont="1" applyFill="1" applyBorder="1" applyAlignment="1">
      <alignment horizontal="center" vertical="top" wrapText="1"/>
    </xf>
    <xf numFmtId="49" fontId="22" fillId="4" borderId="11" xfId="0" applyNumberFormat="1" applyFont="1" applyFill="1" applyBorder="1" applyAlignment="1">
      <alignment horizontal="center" vertical="top" wrapText="1"/>
    </xf>
    <xf numFmtId="49" fontId="26" fillId="0" borderId="11" xfId="0" applyNumberFormat="1" applyFont="1" applyBorder="1" applyAlignment="1">
      <alignment horizontal="center" vertical="top" wrapText="1"/>
    </xf>
    <xf numFmtId="0" fontId="22" fillId="4" borderId="11" xfId="0" applyFont="1" applyFill="1" applyBorder="1" applyAlignment="1">
      <alignment horizontal="left" vertical="top" wrapText="1"/>
    </xf>
    <xf numFmtId="0" fontId="26" fillId="0" borderId="11" xfId="0" applyFont="1" applyBorder="1" applyAlignment="1">
      <alignment vertical="top" wrapText="1"/>
    </xf>
    <xf numFmtId="49" fontId="22" fillId="4" borderId="19" xfId="0" applyNumberFormat="1" applyFont="1" applyFill="1" applyBorder="1" applyAlignment="1">
      <alignment horizontal="center" vertical="top" wrapText="1"/>
    </xf>
    <xf numFmtId="49" fontId="22" fillId="4" borderId="12" xfId="0" applyNumberFormat="1" applyFont="1" applyFill="1" applyBorder="1" applyAlignment="1">
      <alignment horizontal="center" vertical="top" wrapText="1"/>
    </xf>
    <xf numFmtId="49" fontId="22" fillId="4" borderId="1" xfId="0" applyNumberFormat="1" applyFont="1" applyFill="1" applyBorder="1" applyAlignment="1">
      <alignment horizontal="center" vertical="top" wrapText="1"/>
    </xf>
    <xf numFmtId="0" fontId="22" fillId="4" borderId="1" xfId="0" applyFont="1" applyFill="1" applyBorder="1" applyAlignment="1">
      <alignment horizontal="left" vertical="top" wrapText="1"/>
    </xf>
    <xf numFmtId="0" fontId="26" fillId="0" borderId="1" xfId="0" applyFont="1" applyBorder="1" applyAlignment="1">
      <alignment vertical="top" wrapText="1"/>
    </xf>
    <xf numFmtId="164" fontId="24" fillId="0" borderId="1" xfId="0" applyNumberFormat="1" applyFont="1" applyBorder="1" applyAlignment="1">
      <alignment vertical="top" wrapText="1"/>
    </xf>
    <xf numFmtId="49" fontId="25" fillId="4" borderId="1" xfId="0" applyNumberFormat="1" applyFont="1" applyFill="1" applyBorder="1" applyAlignment="1">
      <alignment vertical="top" wrapText="1"/>
    </xf>
    <xf numFmtId="49" fontId="26" fillId="0" borderId="1" xfId="0" applyNumberFormat="1" applyFont="1" applyBorder="1" applyAlignment="1">
      <alignment vertical="top" wrapText="1"/>
    </xf>
    <xf numFmtId="0" fontId="26" fillId="0" borderId="1" xfId="0" applyFont="1" applyBorder="1" applyAlignment="1">
      <alignment horizontal="left" vertical="top" wrapText="1"/>
    </xf>
    <xf numFmtId="164" fontId="26" fillId="0" borderId="1" xfId="1" applyFont="1" applyBorder="1" applyAlignment="1" applyProtection="1">
      <alignment horizontal="right" vertical="top"/>
    </xf>
    <xf numFmtId="164" fontId="26" fillId="0" borderId="20" xfId="1" applyFont="1" applyBorder="1" applyAlignment="1" applyProtection="1">
      <alignment horizontal="right" vertical="top" wrapText="1"/>
    </xf>
    <xf numFmtId="49" fontId="25" fillId="4" borderId="19" xfId="0" applyNumberFormat="1" applyFont="1" applyFill="1" applyBorder="1" applyAlignment="1">
      <alignment horizontal="center" vertical="top" wrapText="1"/>
    </xf>
    <xf numFmtId="164" fontId="26" fillId="0" borderId="1" xfId="1" applyNumberFormat="1" applyFont="1" applyBorder="1" applyAlignment="1" applyProtection="1">
      <alignment horizontal="right" vertical="top" wrapText="1"/>
    </xf>
    <xf numFmtId="49" fontId="25" fillId="4" borderId="1" xfId="0" applyNumberFormat="1" applyFont="1" applyFill="1" applyBorder="1" applyAlignment="1">
      <alignment vertical="center" wrapText="1"/>
    </xf>
    <xf numFmtId="49" fontId="26" fillId="0" borderId="1" xfId="0" applyNumberFormat="1" applyFont="1" applyBorder="1" applyAlignment="1">
      <alignment vertical="center" wrapText="1"/>
    </xf>
    <xf numFmtId="0" fontId="25" fillId="0" borderId="1" xfId="0" applyFont="1" applyBorder="1" applyAlignment="1">
      <alignment horizontal="left" vertical="top" wrapText="1"/>
    </xf>
    <xf numFmtId="164" fontId="26" fillId="0" borderId="1" xfId="1" applyFont="1" applyBorder="1" applyAlignment="1" applyProtection="1">
      <alignment vertical="top"/>
    </xf>
    <xf numFmtId="49" fontId="25" fillId="4" borderId="1" xfId="0" applyNumberFormat="1" applyFont="1" applyFill="1" applyBorder="1" applyAlignment="1">
      <alignment horizontal="center" vertical="center" wrapText="1"/>
    </xf>
    <xf numFmtId="49" fontId="26" fillId="0" borderId="1" xfId="0" applyNumberFormat="1" applyFont="1" applyBorder="1" applyAlignment="1">
      <alignment horizontal="center" vertical="center" wrapText="1"/>
    </xf>
    <xf numFmtId="0" fontId="24" fillId="0" borderId="1" xfId="0" applyFont="1" applyBorder="1" applyAlignment="1">
      <alignment horizontal="left" wrapText="1"/>
    </xf>
    <xf numFmtId="164" fontId="24" fillId="0" borderId="1" xfId="1" applyFont="1" applyBorder="1" applyAlignment="1" applyProtection="1">
      <alignment horizontal="right" vertical="top"/>
    </xf>
    <xf numFmtId="164" fontId="24" fillId="0" borderId="20" xfId="1" applyFont="1" applyBorder="1" applyAlignment="1" applyProtection="1">
      <alignment horizontal="right" vertical="top"/>
    </xf>
    <xf numFmtId="0" fontId="26" fillId="0" borderId="1" xfId="0" applyFont="1" applyBorder="1" applyAlignment="1">
      <alignment horizontal="left" wrapText="1"/>
    </xf>
    <xf numFmtId="164" fontId="26" fillId="0" borderId="20" xfId="1" applyFont="1" applyBorder="1" applyAlignment="1" applyProtection="1">
      <alignment horizontal="right" vertical="top"/>
    </xf>
    <xf numFmtId="49" fontId="25" fillId="4" borderId="21" xfId="0" applyNumberFormat="1" applyFont="1" applyFill="1" applyBorder="1" applyAlignment="1">
      <alignment horizontal="center" vertical="top" wrapText="1"/>
    </xf>
    <xf numFmtId="49" fontId="25" fillId="4" borderId="22" xfId="0" applyNumberFormat="1" applyFont="1" applyFill="1" applyBorder="1" applyAlignment="1">
      <alignment horizontal="center" vertical="top" wrapText="1"/>
    </xf>
    <xf numFmtId="49" fontId="25" fillId="4" borderId="23" xfId="0" applyNumberFormat="1" applyFont="1" applyFill="1" applyBorder="1" applyAlignment="1">
      <alignment horizontal="center" vertical="top" wrapText="1"/>
    </xf>
    <xf numFmtId="49" fontId="26" fillId="0" borderId="23" xfId="0" applyNumberFormat="1" applyFont="1" applyBorder="1" applyAlignment="1">
      <alignment horizontal="center" vertical="top" wrapText="1"/>
    </xf>
    <xf numFmtId="0" fontId="26" fillId="0" borderId="23" xfId="0" applyFont="1" applyBorder="1" applyAlignment="1">
      <alignment horizontal="left" vertical="top" wrapText="1"/>
    </xf>
    <xf numFmtId="164" fontId="26" fillId="0" borderId="23" xfId="1" applyFont="1" applyBorder="1" applyAlignment="1" applyProtection="1">
      <alignment horizontal="right" vertical="top"/>
    </xf>
    <xf numFmtId="164" fontId="26" fillId="0" borderId="24" xfId="1" applyFont="1" applyBorder="1" applyAlignment="1" applyProtection="1">
      <alignment horizontal="right" vertical="top" wrapText="1"/>
    </xf>
    <xf numFmtId="49" fontId="25" fillId="4" borderId="18" xfId="0" applyNumberFormat="1" applyFont="1" applyFill="1" applyBorder="1" applyAlignment="1">
      <alignment horizontal="center" vertical="top" wrapText="1"/>
    </xf>
    <xf numFmtId="0" fontId="26" fillId="0" borderId="11" xfId="0" applyFont="1" applyBorder="1" applyAlignment="1">
      <alignment horizontal="left" vertical="top" wrapText="1"/>
    </xf>
    <xf numFmtId="164" fontId="26" fillId="0" borderId="25" xfId="1" applyFont="1" applyBorder="1" applyAlignment="1" applyProtection="1">
      <alignment horizontal="right" vertical="top" wrapText="1"/>
    </xf>
    <xf numFmtId="1" fontId="25" fillId="4" borderId="19" xfId="3" applyNumberFormat="1" applyFont="1" applyFill="1" applyBorder="1" applyAlignment="1" applyProtection="1">
      <alignment horizontal="center" vertical="top"/>
    </xf>
    <xf numFmtId="0" fontId="26" fillId="0" borderId="12" xfId="0" applyFont="1" applyBorder="1" applyAlignment="1">
      <alignment vertical="top"/>
    </xf>
    <xf numFmtId="0" fontId="25" fillId="0" borderId="1" xfId="3" applyFont="1" applyBorder="1" applyAlignment="1" applyProtection="1">
      <alignment vertical="top" wrapText="1"/>
    </xf>
    <xf numFmtId="0" fontId="25" fillId="0" borderId="1" xfId="3" applyFont="1" applyBorder="1" applyAlignment="1" applyProtection="1">
      <alignment vertical="center" wrapText="1"/>
    </xf>
    <xf numFmtId="164" fontId="26" fillId="0" borderId="20" xfId="1" applyNumberFormat="1" applyFont="1" applyBorder="1" applyAlignment="1" applyProtection="1">
      <alignment horizontal="right" vertical="top" wrapText="1"/>
    </xf>
    <xf numFmtId="0" fontId="26" fillId="0" borderId="1" xfId="3" applyFont="1" applyBorder="1" applyAlignment="1" applyProtection="1">
      <alignment vertical="top" wrapText="1"/>
    </xf>
    <xf numFmtId="0" fontId="24" fillId="0" borderId="12" xfId="0" applyFont="1" applyBorder="1" applyAlignment="1">
      <alignment vertical="top"/>
    </xf>
    <xf numFmtId="49" fontId="24" fillId="0" borderId="1" xfId="0" applyNumberFormat="1" applyFont="1" applyBorder="1" applyAlignment="1">
      <alignment horizontal="center" vertical="top" wrapText="1"/>
    </xf>
    <xf numFmtId="0" fontId="25" fillId="0" borderId="1" xfId="3" applyFont="1" applyBorder="1" applyAlignment="1" applyProtection="1">
      <alignment horizontal="left" vertical="top" wrapText="1"/>
    </xf>
    <xf numFmtId="0" fontId="24" fillId="0" borderId="1" xfId="0" applyFont="1" applyBorder="1" applyAlignment="1">
      <alignment vertical="top"/>
    </xf>
    <xf numFmtId="1" fontId="25" fillId="4" borderId="21" xfId="3" applyNumberFormat="1" applyFont="1" applyFill="1" applyBorder="1" applyAlignment="1" applyProtection="1">
      <alignment horizontal="center" vertical="top"/>
    </xf>
    <xf numFmtId="0" fontId="24" fillId="0" borderId="28" xfId="0" applyFont="1" applyBorder="1" applyAlignment="1">
      <alignment vertical="top"/>
    </xf>
    <xf numFmtId="49" fontId="22" fillId="4" borderId="29" xfId="0" applyNumberFormat="1" applyFont="1" applyFill="1" applyBorder="1" applyAlignment="1">
      <alignment horizontal="center" vertical="top" wrapText="1"/>
    </xf>
    <xf numFmtId="0" fontId="25" fillId="0" borderId="23" xfId="3" applyFont="1" applyBorder="1" applyAlignment="1" applyProtection="1">
      <alignment vertical="top" wrapText="1"/>
    </xf>
    <xf numFmtId="0" fontId="24" fillId="0" borderId="23" xfId="0" applyFont="1" applyBorder="1" applyAlignment="1">
      <alignment vertical="top"/>
    </xf>
    <xf numFmtId="4" fontId="26" fillId="0" borderId="24" xfId="0" applyNumberFormat="1" applyFont="1" applyBorder="1" applyAlignment="1">
      <alignment vertical="top"/>
    </xf>
    <xf numFmtId="49" fontId="22" fillId="4" borderId="17" xfId="0" applyNumberFormat="1" applyFont="1" applyFill="1" applyBorder="1" applyAlignment="1">
      <alignment horizontal="center" vertical="top" wrapText="1"/>
    </xf>
    <xf numFmtId="49" fontId="22" fillId="4" borderId="30" xfId="0" applyNumberFormat="1" applyFont="1" applyFill="1" applyBorder="1" applyAlignment="1">
      <alignment horizontal="center" vertical="top" wrapText="1"/>
    </xf>
    <xf numFmtId="49" fontId="22" fillId="4" borderId="31" xfId="0" applyNumberFormat="1" applyFont="1" applyFill="1" applyBorder="1" applyAlignment="1">
      <alignment horizontal="center" vertical="top" wrapText="1"/>
    </xf>
    <xf numFmtId="49" fontId="26" fillId="0" borderId="31" xfId="0" applyNumberFormat="1" applyFont="1" applyBorder="1" applyAlignment="1">
      <alignment horizontal="center" vertical="top" wrapText="1"/>
    </xf>
    <xf numFmtId="0" fontId="22" fillId="0" borderId="8" xfId="0" applyFont="1" applyBorder="1" applyAlignment="1">
      <alignment horizontal="left" vertical="top" wrapText="1"/>
    </xf>
    <xf numFmtId="164" fontId="24" fillId="0" borderId="8" xfId="1" applyFont="1" applyBorder="1" applyAlignment="1" applyProtection="1">
      <alignment horizontal="right" vertical="top" wrapText="1"/>
    </xf>
    <xf numFmtId="164" fontId="24" fillId="0" borderId="11" xfId="1" applyFont="1" applyBorder="1" applyAlignment="1" applyProtection="1">
      <alignment horizontal="right" vertical="top" wrapText="1"/>
    </xf>
    <xf numFmtId="164" fontId="26" fillId="0" borderId="0" xfId="1" applyFont="1" applyBorder="1" applyAlignment="1" applyProtection="1">
      <alignment horizontal="right" vertical="top"/>
    </xf>
    <xf numFmtId="49" fontId="26" fillId="0" borderId="15" xfId="0" applyNumberFormat="1" applyFont="1" applyBorder="1" applyAlignment="1">
      <alignment horizontal="center" vertical="center" wrapText="1"/>
    </xf>
    <xf numFmtId="164" fontId="26" fillId="0" borderId="32" xfId="1" applyFont="1" applyBorder="1" applyAlignment="1" applyProtection="1">
      <alignment horizontal="right" vertical="top" wrapText="1"/>
    </xf>
    <xf numFmtId="164" fontId="26" fillId="0" borderId="32" xfId="1" applyFont="1" applyBorder="1" applyAlignment="1" applyProtection="1">
      <alignment horizontal="center" vertical="center" wrapText="1"/>
    </xf>
    <xf numFmtId="1" fontId="25" fillId="4" borderId="12" xfId="3" applyNumberFormat="1" applyFont="1" applyFill="1" applyBorder="1" applyAlignment="1" applyProtection="1">
      <alignment horizontal="center" vertical="top"/>
    </xf>
    <xf numFmtId="1" fontId="25" fillId="4" borderId="1" xfId="3" applyNumberFormat="1" applyFont="1" applyFill="1" applyBorder="1" applyAlignment="1" applyProtection="1">
      <alignment horizontal="center" vertical="top"/>
    </xf>
    <xf numFmtId="0" fontId="22" fillId="0" borderId="1" xfId="3" applyFont="1" applyBorder="1" applyAlignment="1" applyProtection="1">
      <alignment horizontal="left" vertical="top" wrapText="1"/>
    </xf>
    <xf numFmtId="164" fontId="24" fillId="0" borderId="32" xfId="1" applyFont="1" applyBorder="1" applyAlignment="1" applyProtection="1">
      <alignment horizontal="right" vertical="top" wrapText="1"/>
    </xf>
    <xf numFmtId="0" fontId="27" fillId="0" borderId="0" xfId="0" applyFont="1" applyBorder="1" applyAlignment="1">
      <alignment horizontal="center" vertical="top" wrapText="1"/>
    </xf>
    <xf numFmtId="0" fontId="20" fillId="0" borderId="0" xfId="0" applyFont="1" applyBorder="1" applyAlignment="1">
      <alignment horizontal="center" vertical="top" wrapText="1"/>
    </xf>
    <xf numFmtId="0" fontId="26" fillId="0" borderId="25" xfId="0" applyFont="1" applyBorder="1" applyAlignment="1">
      <alignment vertical="top" wrapText="1"/>
    </xf>
    <xf numFmtId="0" fontId="26" fillId="0" borderId="20" xfId="0" applyFont="1" applyBorder="1" applyAlignment="1">
      <alignment vertical="top" wrapText="1"/>
    </xf>
    <xf numFmtId="164" fontId="26" fillId="0" borderId="1" xfId="1" applyNumberFormat="1" applyFont="1" applyBorder="1" applyAlignment="1" applyProtection="1">
      <alignment horizontal="right" vertical="center" wrapText="1"/>
    </xf>
    <xf numFmtId="164" fontId="24" fillId="0" borderId="20" xfId="1" applyNumberFormat="1" applyFont="1" applyBorder="1" applyAlignment="1" applyProtection="1">
      <alignment horizontal="right" vertical="top"/>
    </xf>
    <xf numFmtId="164" fontId="26" fillId="0" borderId="25" xfId="1" applyNumberFormat="1" applyFont="1" applyBorder="1" applyAlignment="1" applyProtection="1">
      <alignment horizontal="right" vertical="center" wrapText="1"/>
    </xf>
    <xf numFmtId="164" fontId="26" fillId="0" borderId="25" xfId="1" applyNumberFormat="1" applyFont="1" applyBorder="1" applyAlignment="1" applyProtection="1">
      <alignment horizontal="right" vertical="top" wrapText="1"/>
    </xf>
    <xf numFmtId="164" fontId="26" fillId="0" borderId="20" xfId="1" applyNumberFormat="1" applyFont="1" applyBorder="1" applyAlignment="1" applyProtection="1">
      <alignment horizontal="right" vertical="top"/>
    </xf>
    <xf numFmtId="164" fontId="26" fillId="0" borderId="20" xfId="1" applyNumberFormat="1" applyFont="1" applyBorder="1" applyAlignment="1" applyProtection="1">
      <alignment horizontal="right" vertical="center" wrapText="1"/>
    </xf>
    <xf numFmtId="164" fontId="26" fillId="0" borderId="20" xfId="1" applyFont="1" applyBorder="1" applyAlignment="1" applyProtection="1">
      <alignment horizontal="right" vertical="center" wrapText="1"/>
    </xf>
    <xf numFmtId="164" fontId="24" fillId="0" borderId="20" xfId="1" applyFont="1" applyBorder="1" applyAlignment="1" applyProtection="1">
      <alignment horizontal="right" vertical="top" wrapText="1"/>
    </xf>
    <xf numFmtId="0" fontId="28" fillId="0" borderId="0" xfId="0" applyFont="1" applyBorder="1" applyAlignment="1">
      <alignment horizontal="center" vertical="top" wrapText="1"/>
    </xf>
    <xf numFmtId="0" fontId="29" fillId="0" borderId="0" xfId="0" applyFont="1" applyBorder="1" applyAlignment="1">
      <alignment horizontal="center" vertical="top" wrapText="1"/>
    </xf>
    <xf numFmtId="0" fontId="25" fillId="0" borderId="1" xfId="3" applyFont="1" applyBorder="1" applyAlignment="1" applyProtection="1">
      <alignment horizontal="justify" vertical="center" wrapText="1"/>
    </xf>
    <xf numFmtId="164" fontId="26" fillId="0" borderId="0" xfId="1" applyNumberFormat="1" applyFont="1" applyBorder="1" applyAlignment="1" applyProtection="1">
      <alignment horizontal="right" vertical="top"/>
    </xf>
    <xf numFmtId="0" fontId="25" fillId="0" borderId="1" xfId="3" applyFont="1" applyBorder="1" applyAlignment="1" applyProtection="1">
      <alignment horizontal="justify" wrapText="1"/>
    </xf>
    <xf numFmtId="0" fontId="22" fillId="0" borderId="1" xfId="3" applyFont="1" applyBorder="1" applyAlignment="1" applyProtection="1">
      <alignment horizontal="justify" vertical="top" wrapText="1"/>
    </xf>
    <xf numFmtId="0" fontId="25" fillId="0" borderId="1" xfId="3" applyFont="1" applyBorder="1" applyAlignment="1" applyProtection="1">
      <alignment horizontal="justify" vertical="top" wrapText="1"/>
    </xf>
    <xf numFmtId="0" fontId="26" fillId="0" borderId="1" xfId="3" applyFont="1" applyBorder="1" applyAlignment="1" applyProtection="1">
      <alignment horizontal="left" vertical="top" wrapText="1"/>
    </xf>
    <xf numFmtId="0" fontId="26" fillId="0" borderId="1" xfId="3" applyFont="1" applyBorder="1" applyAlignment="1" applyProtection="1">
      <alignment horizontal="justify" vertical="top" wrapText="1"/>
    </xf>
    <xf numFmtId="164" fontId="24" fillId="0" borderId="1" xfId="1" applyFont="1" applyBorder="1" applyAlignment="1" applyProtection="1">
      <alignment horizontal="right" vertical="center"/>
    </xf>
    <xf numFmtId="164" fontId="26" fillId="0" borderId="1" xfId="1" applyNumberFormat="1" applyFont="1" applyBorder="1" applyAlignment="1" applyProtection="1">
      <alignment horizontal="right" vertical="top"/>
    </xf>
    <xf numFmtId="0" fontId="22" fillId="0" borderId="1" xfId="3" applyFont="1" applyBorder="1" applyAlignment="1" applyProtection="1">
      <alignment vertical="top" wrapText="1"/>
    </xf>
    <xf numFmtId="1" fontId="22" fillId="4" borderId="33" xfId="3" applyNumberFormat="1" applyFont="1" applyFill="1" applyBorder="1" applyAlignment="1" applyProtection="1">
      <alignment horizontal="center" vertical="top"/>
    </xf>
    <xf numFmtId="1" fontId="22" fillId="4" borderId="34" xfId="3" applyNumberFormat="1" applyFont="1" applyFill="1" applyBorder="1" applyAlignment="1" applyProtection="1">
      <alignment horizontal="center" vertical="top"/>
    </xf>
    <xf numFmtId="1" fontId="25" fillId="4" borderId="1" xfId="3" applyNumberFormat="1" applyFont="1" applyFill="1" applyBorder="1" applyAlignment="1" applyProtection="1">
      <alignment vertical="top"/>
    </xf>
    <xf numFmtId="0" fontId="24" fillId="0" borderId="1" xfId="0" applyFont="1" applyBorder="1" applyAlignment="1">
      <alignment wrapText="1"/>
    </xf>
    <xf numFmtId="1" fontId="22" fillId="4" borderId="12" xfId="3" applyNumberFormat="1" applyFont="1" applyFill="1" applyBorder="1" applyAlignment="1" applyProtection="1">
      <alignment horizontal="center" vertical="top"/>
    </xf>
    <xf numFmtId="1" fontId="22" fillId="4" borderId="1" xfId="3" applyNumberFormat="1" applyFont="1" applyFill="1" applyBorder="1" applyAlignment="1" applyProtection="1">
      <alignment horizontal="center" vertical="top"/>
    </xf>
    <xf numFmtId="1" fontId="25" fillId="4" borderId="22" xfId="3" applyNumberFormat="1" applyFont="1" applyFill="1" applyBorder="1" applyAlignment="1" applyProtection="1">
      <alignment horizontal="center" vertical="top"/>
    </xf>
    <xf numFmtId="1" fontId="25" fillId="4" borderId="23" xfId="3" applyNumberFormat="1" applyFont="1" applyFill="1" applyBorder="1" applyAlignment="1" applyProtection="1">
      <alignment horizontal="center" vertical="top"/>
    </xf>
    <xf numFmtId="164" fontId="26" fillId="0" borderId="24" xfId="1" applyFont="1" applyBorder="1" applyAlignment="1" applyProtection="1">
      <alignment horizontal="right" vertical="top"/>
    </xf>
    <xf numFmtId="164" fontId="26" fillId="0" borderId="23" xfId="1" applyNumberFormat="1" applyFont="1" applyBorder="1" applyAlignment="1" applyProtection="1">
      <alignment horizontal="right" vertical="top"/>
    </xf>
    <xf numFmtId="1" fontId="25" fillId="4" borderId="18" xfId="3" applyNumberFormat="1" applyFont="1" applyFill="1" applyBorder="1" applyAlignment="1" applyProtection="1">
      <alignment horizontal="center" vertical="top"/>
    </xf>
    <xf numFmtId="1" fontId="25" fillId="4" borderId="10" xfId="3" applyNumberFormat="1" applyFont="1" applyFill="1" applyBorder="1" applyAlignment="1" applyProtection="1">
      <alignment horizontal="center" vertical="top"/>
    </xf>
    <xf numFmtId="1" fontId="25" fillId="4" borderId="11" xfId="3" applyNumberFormat="1" applyFont="1" applyFill="1" applyBorder="1" applyAlignment="1" applyProtection="1">
      <alignment horizontal="center" vertical="top"/>
    </xf>
    <xf numFmtId="49" fontId="24" fillId="0" borderId="11" xfId="0" applyNumberFormat="1" applyFont="1" applyBorder="1" applyAlignment="1">
      <alignment horizontal="center" vertical="top" wrapText="1"/>
    </xf>
    <xf numFmtId="0" fontId="22" fillId="0" borderId="11" xfId="3" applyFont="1" applyBorder="1" applyAlignment="1" applyProtection="1">
      <alignment wrapText="1"/>
    </xf>
    <xf numFmtId="164" fontId="24" fillId="0" borderId="11" xfId="1" applyFont="1" applyBorder="1" applyAlignment="1" applyProtection="1">
      <alignment horizontal="right" vertical="top"/>
    </xf>
    <xf numFmtId="164" fontId="24" fillId="0" borderId="25" xfId="1" applyFont="1" applyBorder="1" applyAlignment="1" applyProtection="1">
      <alignment horizontal="right" vertical="top"/>
    </xf>
    <xf numFmtId="0" fontId="22" fillId="0" borderId="1" xfId="3" applyFont="1" applyBorder="1" applyAlignment="1" applyProtection="1">
      <alignment horizontal="left" vertical="center" wrapText="1"/>
    </xf>
    <xf numFmtId="0" fontId="25" fillId="0" borderId="1" xfId="3" applyFont="1" applyBorder="1" applyAlignment="1" applyProtection="1">
      <alignment wrapText="1"/>
    </xf>
    <xf numFmtId="0" fontId="25" fillId="0" borderId="15" xfId="3" applyFont="1" applyBorder="1" applyAlignment="1" applyProtection="1">
      <alignment horizontal="justify" vertical="top" wrapText="1"/>
    </xf>
    <xf numFmtId="164" fontId="26" fillId="0" borderId="15" xfId="1" applyFont="1" applyBorder="1" applyAlignment="1" applyProtection="1">
      <alignment horizontal="right" vertical="top"/>
    </xf>
    <xf numFmtId="164" fontId="26" fillId="0" borderId="41" xfId="1" applyFont="1" applyBorder="1" applyAlignment="1" applyProtection="1">
      <alignment horizontal="right" vertical="top" wrapText="1"/>
    </xf>
    <xf numFmtId="0" fontId="25" fillId="0" borderId="23" xfId="3" applyFont="1" applyBorder="1" applyAlignment="1" applyProtection="1">
      <alignment horizontal="justify" vertical="top" wrapText="1"/>
    </xf>
    <xf numFmtId="49" fontId="22" fillId="4" borderId="15" xfId="0" applyNumberFormat="1" applyFont="1" applyFill="1" applyBorder="1" applyAlignment="1">
      <alignment horizontal="center" vertical="center" wrapText="1"/>
    </xf>
    <xf numFmtId="49" fontId="22" fillId="4" borderId="14" xfId="0" applyNumberFormat="1" applyFont="1" applyFill="1" applyBorder="1" applyAlignment="1">
      <alignment horizontal="center" vertical="center" wrapText="1"/>
    </xf>
    <xf numFmtId="49" fontId="24" fillId="0" borderId="23" xfId="0" applyNumberFormat="1" applyFont="1" applyBorder="1" applyAlignment="1">
      <alignment horizontal="center" vertical="center" wrapText="1"/>
    </xf>
    <xf numFmtId="0" fontId="24" fillId="0" borderId="1" xfId="0" applyFont="1" applyBorder="1" applyAlignment="1">
      <alignment horizontal="left" vertical="top" wrapText="1"/>
    </xf>
    <xf numFmtId="49" fontId="25" fillId="4" borderId="15" xfId="0" applyNumberFormat="1" applyFont="1" applyFill="1" applyBorder="1" applyAlignment="1">
      <alignment horizontal="center" vertical="center" wrapText="1"/>
    </xf>
    <xf numFmtId="49" fontId="25" fillId="4" borderId="14" xfId="0" applyNumberFormat="1" applyFont="1" applyFill="1" applyBorder="1" applyAlignment="1">
      <alignment horizontal="center" vertical="center" wrapText="1"/>
    </xf>
    <xf numFmtId="49" fontId="26" fillId="0" borderId="23" xfId="0" applyNumberFormat="1" applyFont="1" applyBorder="1" applyAlignment="1">
      <alignment horizontal="center" vertical="center" wrapText="1"/>
    </xf>
    <xf numFmtId="0" fontId="24" fillId="0" borderId="1" xfId="0" applyFont="1" applyBorder="1" applyAlignment="1">
      <alignment vertical="top" wrapText="1"/>
    </xf>
    <xf numFmtId="164" fontId="24" fillId="0" borderId="1" xfId="1" applyFont="1" applyBorder="1" applyAlignment="1" applyProtection="1">
      <alignment horizontal="right" vertical="top" wrapText="1"/>
    </xf>
    <xf numFmtId="0" fontId="24" fillId="0" borderId="15" xfId="0" applyFont="1" applyBorder="1" applyAlignment="1">
      <alignment vertical="top" wrapText="1"/>
    </xf>
    <xf numFmtId="164" fontId="24" fillId="0" borderId="15" xfId="1" applyFont="1" applyBorder="1" applyAlignment="1" applyProtection="1">
      <alignment horizontal="right" vertical="top" wrapText="1"/>
    </xf>
    <xf numFmtId="1" fontId="22" fillId="4" borderId="39" xfId="3" applyNumberFormat="1" applyFont="1" applyFill="1" applyBorder="1" applyAlignment="1" applyProtection="1">
      <alignment horizontal="center" vertical="top"/>
    </xf>
    <xf numFmtId="1" fontId="22" fillId="4" borderId="15" xfId="3" applyNumberFormat="1" applyFont="1" applyFill="1" applyBorder="1" applyAlignment="1" applyProtection="1">
      <alignment horizontal="center" vertical="top"/>
    </xf>
    <xf numFmtId="0" fontId="22" fillId="0" borderId="15" xfId="3" applyFont="1" applyBorder="1" applyAlignment="1" applyProtection="1">
      <alignment horizontal="justify" vertical="top" wrapText="1"/>
    </xf>
    <xf numFmtId="1" fontId="22" fillId="4" borderId="42" xfId="3" applyNumberFormat="1" applyFont="1" applyFill="1" applyBorder="1" applyAlignment="1" applyProtection="1">
      <alignment horizontal="center" vertical="top"/>
    </xf>
    <xf numFmtId="49" fontId="25" fillId="4" borderId="40" xfId="0" applyNumberFormat="1" applyFont="1" applyFill="1" applyBorder="1" applyAlignment="1">
      <alignment horizontal="center" vertical="center" wrapText="1"/>
    </xf>
    <xf numFmtId="1" fontId="22" fillId="4" borderId="29" xfId="3" applyNumberFormat="1" applyFont="1" applyFill="1" applyBorder="1" applyAlignment="1" applyProtection="1">
      <alignment horizontal="center" vertical="top"/>
    </xf>
    <xf numFmtId="49" fontId="26" fillId="0" borderId="29" xfId="0" applyNumberFormat="1" applyFont="1" applyBorder="1" applyAlignment="1">
      <alignment horizontal="center" vertical="center" wrapText="1"/>
    </xf>
    <xf numFmtId="0" fontId="22" fillId="0" borderId="29" xfId="3" applyFont="1" applyBorder="1" applyAlignment="1" applyProtection="1">
      <alignment horizontal="justify" vertical="top" wrapText="1"/>
    </xf>
    <xf numFmtId="164" fontId="24" fillId="0" borderId="28" xfId="1" applyFont="1" applyBorder="1" applyAlignment="1" applyProtection="1">
      <alignment horizontal="right" vertical="top" wrapText="1"/>
    </xf>
    <xf numFmtId="1" fontId="22" fillId="0" borderId="18" xfId="3" applyNumberFormat="1" applyFont="1" applyFill="1" applyBorder="1" applyAlignment="1" applyProtection="1">
      <alignment horizontal="center" vertical="top"/>
    </xf>
    <xf numFmtId="1" fontId="22" fillId="0" borderId="10" xfId="3" applyNumberFormat="1" applyFont="1" applyFill="1" applyBorder="1" applyAlignment="1" applyProtection="1">
      <alignment horizontal="center" vertical="top"/>
    </xf>
    <xf numFmtId="1" fontId="22" fillId="0" borderId="11" xfId="3" applyNumberFormat="1" applyFont="1" applyFill="1" applyBorder="1" applyAlignment="1" applyProtection="1">
      <alignment horizontal="center" vertical="top"/>
    </xf>
    <xf numFmtId="0" fontId="22" fillId="0" borderId="11" xfId="3" applyFont="1" applyFill="1" applyBorder="1" applyAlignment="1" applyProtection="1">
      <alignment vertical="top"/>
    </xf>
    <xf numFmtId="164" fontId="26" fillId="0" borderId="11" xfId="1" applyFont="1" applyBorder="1" applyAlignment="1" applyProtection="1">
      <alignment horizontal="right" vertical="top"/>
    </xf>
    <xf numFmtId="1" fontId="22" fillId="0" borderId="19" xfId="3" applyNumberFormat="1" applyFont="1" applyFill="1" applyBorder="1" applyAlignment="1" applyProtection="1">
      <alignment horizontal="center" vertical="top"/>
    </xf>
    <xf numFmtId="1" fontId="22" fillId="0" borderId="12" xfId="3" applyNumberFormat="1" applyFont="1" applyFill="1" applyBorder="1" applyAlignment="1" applyProtection="1">
      <alignment horizontal="center" vertical="top"/>
    </xf>
    <xf numFmtId="1" fontId="22" fillId="0" borderId="1" xfId="3" applyNumberFormat="1" applyFont="1" applyFill="1" applyBorder="1" applyAlignment="1" applyProtection="1">
      <alignment horizontal="center" vertical="top"/>
    </xf>
    <xf numFmtId="0" fontId="22" fillId="0" borderId="1" xfId="3" applyFont="1" applyFill="1" applyBorder="1" applyAlignment="1" applyProtection="1">
      <alignment horizontal="left" vertical="top" wrapText="1"/>
    </xf>
    <xf numFmtId="164" fontId="24" fillId="0" borderId="1" xfId="1" applyNumberFormat="1" applyFont="1" applyBorder="1" applyAlignment="1" applyProtection="1">
      <alignment horizontal="right" vertical="top"/>
    </xf>
    <xf numFmtId="0" fontId="26" fillId="0" borderId="1" xfId="3" applyFont="1" applyBorder="1" applyAlignment="1" applyProtection="1">
      <alignment vertical="center" wrapText="1"/>
    </xf>
    <xf numFmtId="164" fontId="24" fillId="0" borderId="20" xfId="1" applyNumberFormat="1" applyFont="1" applyBorder="1" applyAlignment="1" applyProtection="1">
      <alignment horizontal="right" vertical="top" wrapText="1"/>
    </xf>
    <xf numFmtId="164" fontId="26" fillId="0" borderId="20" xfId="1" applyNumberFormat="1" applyFont="1" applyBorder="1" applyAlignment="1" applyProtection="1">
      <alignment horizontal="right" vertical="center"/>
    </xf>
    <xf numFmtId="164" fontId="24" fillId="0" borderId="25" xfId="1" applyNumberFormat="1" applyFont="1" applyBorder="1" applyAlignment="1" applyProtection="1">
      <alignment horizontal="right" vertical="top"/>
    </xf>
    <xf numFmtId="164" fontId="26" fillId="0" borderId="41" xfId="1" applyNumberFormat="1" applyFont="1" applyBorder="1" applyAlignment="1" applyProtection="1">
      <alignment horizontal="right" vertical="center" wrapText="1"/>
    </xf>
    <xf numFmtId="164" fontId="24" fillId="0" borderId="1" xfId="1" applyNumberFormat="1" applyFont="1" applyBorder="1" applyAlignment="1" applyProtection="1">
      <alignment horizontal="right" vertical="top" wrapText="1"/>
    </xf>
    <xf numFmtId="164" fontId="24" fillId="0" borderId="15" xfId="1" applyNumberFormat="1" applyFont="1" applyBorder="1" applyAlignment="1" applyProtection="1">
      <alignment horizontal="right" vertical="top" wrapText="1"/>
    </xf>
    <xf numFmtId="0" fontId="27" fillId="0" borderId="0" xfId="0" applyFont="1" applyBorder="1" applyAlignment="1">
      <alignment horizontal="left" vertical="top" wrapText="1"/>
    </xf>
    <xf numFmtId="49" fontId="26" fillId="0" borderId="15" xfId="0" applyNumberFormat="1" applyFont="1" applyBorder="1" applyAlignment="1">
      <alignment vertical="top" wrapText="1"/>
    </xf>
    <xf numFmtId="1" fontId="25" fillId="4" borderId="1" xfId="3" applyNumberFormat="1" applyFont="1" applyFill="1" applyBorder="1" applyAlignment="1" applyProtection="1">
      <alignment vertical="center"/>
    </xf>
    <xf numFmtId="164" fontId="24" fillId="0" borderId="23" xfId="1" applyFont="1" applyBorder="1" applyAlignment="1" applyProtection="1">
      <alignment horizontal="right" vertical="top"/>
    </xf>
    <xf numFmtId="0" fontId="26" fillId="0" borderId="17" xfId="0" applyFont="1" applyBorder="1" applyAlignment="1">
      <alignment vertical="top"/>
    </xf>
    <xf numFmtId="1" fontId="22" fillId="0" borderId="30" xfId="3" applyNumberFormat="1" applyFont="1" applyFill="1" applyBorder="1" applyAlignment="1" applyProtection="1">
      <alignment horizontal="center" vertical="top"/>
    </xf>
    <xf numFmtId="1" fontId="22" fillId="0" borderId="31" xfId="3" applyNumberFormat="1" applyFont="1" applyFill="1" applyBorder="1" applyAlignment="1" applyProtection="1">
      <alignment horizontal="center" vertical="top"/>
    </xf>
    <xf numFmtId="0" fontId="22" fillId="0" borderId="31" xfId="3" applyFont="1" applyBorder="1" applyAlignment="1" applyProtection="1">
      <alignment vertical="top" wrapText="1"/>
    </xf>
    <xf numFmtId="164" fontId="24" fillId="0" borderId="30" xfId="1" applyFont="1" applyBorder="1" applyAlignment="1" applyProtection="1">
      <alignment horizontal="right" vertical="top" wrapText="1"/>
    </xf>
    <xf numFmtId="0" fontId="22" fillId="0" borderId="11" xfId="3" applyFont="1" applyFill="1" applyBorder="1" applyAlignment="1" applyProtection="1">
      <alignment horizontal="left" vertical="top" wrapText="1"/>
    </xf>
    <xf numFmtId="0" fontId="25" fillId="0" borderId="1" xfId="3" applyFont="1" applyFill="1" applyBorder="1" applyAlignment="1" applyProtection="1">
      <alignment horizontal="left" vertical="top" wrapText="1"/>
    </xf>
    <xf numFmtId="0" fontId="26" fillId="0" borderId="0" xfId="0" applyFont="1" applyBorder="1" applyAlignment="1">
      <alignment vertical="top"/>
    </xf>
    <xf numFmtId="49" fontId="24" fillId="0" borderId="22" xfId="0" applyNumberFormat="1" applyFont="1" applyBorder="1" applyAlignment="1">
      <alignment vertical="top"/>
    </xf>
    <xf numFmtId="49" fontId="24" fillId="0" borderId="23" xfId="0" applyNumberFormat="1" applyFont="1" applyBorder="1" applyAlignment="1">
      <alignment vertical="top"/>
    </xf>
    <xf numFmtId="1" fontId="22" fillId="0" borderId="17" xfId="3" applyNumberFormat="1" applyFont="1" applyFill="1" applyBorder="1" applyAlignment="1" applyProtection="1">
      <alignment horizontal="center"/>
    </xf>
    <xf numFmtId="1" fontId="22" fillId="0" borderId="30" xfId="3" applyNumberFormat="1" applyFont="1" applyFill="1" applyBorder="1" applyAlignment="1" applyProtection="1">
      <alignment horizontal="center"/>
    </xf>
    <xf numFmtId="1" fontId="22" fillId="0" borderId="31" xfId="3" applyNumberFormat="1" applyFont="1" applyFill="1" applyBorder="1" applyAlignment="1" applyProtection="1">
      <alignment horizontal="center"/>
    </xf>
    <xf numFmtId="0" fontId="24" fillId="0" borderId="31" xfId="0" applyFont="1" applyBorder="1" applyAlignment="1">
      <alignment horizontal="left" vertical="top" wrapText="1"/>
    </xf>
    <xf numFmtId="164" fontId="24" fillId="0" borderId="31" xfId="1" applyFont="1" applyBorder="1" applyAlignment="1" applyProtection="1">
      <alignment horizontal="right" vertical="top" wrapText="1"/>
    </xf>
    <xf numFmtId="1" fontId="22" fillId="0" borderId="18" xfId="3" applyNumberFormat="1" applyFont="1" applyFill="1" applyBorder="1" applyAlignment="1" applyProtection="1">
      <alignment horizontal="center"/>
    </xf>
    <xf numFmtId="1" fontId="22" fillId="0" borderId="10" xfId="3" applyNumberFormat="1" applyFont="1" applyFill="1" applyBorder="1" applyAlignment="1" applyProtection="1">
      <alignment horizontal="center"/>
    </xf>
    <xf numFmtId="1" fontId="22" fillId="0" borderId="11" xfId="3" applyNumberFormat="1" applyFont="1" applyFill="1" applyBorder="1" applyAlignment="1" applyProtection="1">
      <alignment horizontal="center"/>
    </xf>
    <xf numFmtId="0" fontId="22" fillId="0" borderId="11" xfId="3" applyFont="1" applyFill="1" applyBorder="1" applyAlignment="1" applyProtection="1"/>
    <xf numFmtId="0" fontId="26" fillId="0" borderId="11" xfId="0" applyFont="1" applyBorder="1" applyAlignment="1"/>
    <xf numFmtId="1" fontId="25" fillId="4" borderId="19" xfId="3" applyNumberFormat="1" applyFont="1" applyFill="1" applyBorder="1" applyAlignment="1" applyProtection="1">
      <alignment horizontal="center"/>
    </xf>
    <xf numFmtId="1" fontId="25" fillId="4" borderId="12" xfId="3" applyNumberFormat="1" applyFont="1" applyFill="1" applyBorder="1" applyAlignment="1" applyProtection="1">
      <alignment horizontal="center"/>
    </xf>
    <xf numFmtId="1" fontId="25" fillId="4" borderId="1" xfId="3" applyNumberFormat="1" applyFont="1" applyFill="1" applyBorder="1" applyAlignment="1" applyProtection="1">
      <alignment horizontal="center"/>
    </xf>
    <xf numFmtId="0" fontId="22" fillId="0" borderId="1" xfId="3" applyFont="1" applyFill="1" applyBorder="1" applyAlignment="1" applyProtection="1">
      <alignment horizontal="justify" vertical="center" wrapText="1"/>
    </xf>
    <xf numFmtId="0" fontId="26" fillId="0" borderId="1" xfId="0" applyFont="1" applyBorder="1" applyAlignment="1"/>
    <xf numFmtId="1" fontId="25" fillId="4" borderId="26" xfId="3" applyNumberFormat="1" applyFont="1" applyFill="1" applyBorder="1" applyAlignment="1" applyProtection="1">
      <alignment vertical="center"/>
    </xf>
    <xf numFmtId="0" fontId="26" fillId="0" borderId="20" xfId="0" applyFont="1" applyBorder="1" applyAlignment="1"/>
    <xf numFmtId="49" fontId="24" fillId="0" borderId="19" xfId="0" applyNumberFormat="1" applyFont="1" applyBorder="1" applyAlignment="1">
      <alignment vertical="top"/>
    </xf>
    <xf numFmtId="49" fontId="24" fillId="0" borderId="12" xfId="0" applyNumberFormat="1" applyFont="1" applyBorder="1" applyAlignment="1">
      <alignment vertical="top"/>
    </xf>
    <xf numFmtId="49" fontId="24" fillId="0" borderId="1" xfId="0" applyNumberFormat="1" applyFont="1" applyBorder="1" applyAlignment="1">
      <alignment vertical="top"/>
    </xf>
    <xf numFmtId="0" fontId="25" fillId="0" borderId="1" xfId="3" applyFont="1" applyBorder="1" applyAlignment="1" applyProtection="1"/>
    <xf numFmtId="164" fontId="26" fillId="0" borderId="20" xfId="0" applyNumberFormat="1" applyFont="1" applyBorder="1" applyAlignment="1"/>
    <xf numFmtId="1" fontId="25" fillId="0" borderId="19" xfId="3" applyNumberFormat="1" applyFont="1" applyFill="1" applyBorder="1" applyAlignment="1" applyProtection="1">
      <alignment horizontal="center"/>
    </xf>
    <xf numFmtId="1" fontId="25" fillId="0" borderId="12" xfId="3" applyNumberFormat="1" applyFont="1" applyFill="1" applyBorder="1" applyAlignment="1" applyProtection="1">
      <alignment horizontal="center"/>
    </xf>
    <xf numFmtId="1" fontId="25" fillId="0" borderId="1" xfId="3" applyNumberFormat="1" applyFont="1" applyFill="1" applyBorder="1" applyAlignment="1" applyProtection="1">
      <alignment horizontal="center"/>
    </xf>
    <xf numFmtId="0" fontId="24" fillId="0" borderId="1" xfId="3" applyFont="1" applyFill="1" applyBorder="1" applyAlignment="1" applyProtection="1">
      <alignment horizontal="left"/>
    </xf>
    <xf numFmtId="0" fontId="26" fillId="0" borderId="1" xfId="3" applyFont="1" applyFill="1" applyBorder="1" applyAlignment="1" applyProtection="1"/>
    <xf numFmtId="164" fontId="26" fillId="0" borderId="1" xfId="0" applyNumberFormat="1" applyFont="1" applyBorder="1" applyAlignment="1"/>
    <xf numFmtId="1" fontId="22" fillId="0" borderId="19" xfId="3" applyNumberFormat="1" applyFont="1" applyFill="1" applyBorder="1" applyAlignment="1" applyProtection="1">
      <alignment horizontal="center"/>
    </xf>
    <xf numFmtId="1" fontId="22" fillId="0" borderId="12" xfId="3" applyNumberFormat="1" applyFont="1" applyFill="1" applyBorder="1" applyAlignment="1" applyProtection="1">
      <alignment horizontal="center"/>
    </xf>
    <xf numFmtId="1" fontId="22" fillId="0" borderId="1" xfId="3" applyNumberFormat="1" applyFont="1" applyFill="1" applyBorder="1" applyAlignment="1" applyProtection="1">
      <alignment horizontal="center"/>
    </xf>
    <xf numFmtId="0" fontId="24" fillId="0" borderId="1" xfId="3" applyFont="1" applyFill="1" applyBorder="1" applyAlignment="1" applyProtection="1"/>
    <xf numFmtId="1" fontId="25" fillId="0" borderId="21" xfId="3" applyNumberFormat="1" applyFont="1" applyFill="1" applyBorder="1" applyAlignment="1" applyProtection="1">
      <alignment horizontal="center"/>
    </xf>
    <xf numFmtId="1" fontId="25" fillId="0" borderId="22" xfId="3" applyNumberFormat="1" applyFont="1" applyFill="1" applyBorder="1" applyAlignment="1" applyProtection="1">
      <alignment horizontal="center"/>
    </xf>
    <xf numFmtId="1" fontId="25" fillId="0" borderId="23" xfId="3" applyNumberFormat="1" applyFont="1" applyFill="1" applyBorder="1" applyAlignment="1" applyProtection="1">
      <alignment horizontal="center"/>
    </xf>
    <xf numFmtId="0" fontId="26" fillId="0" borderId="23" xfId="3" applyFont="1" applyFill="1" applyBorder="1" applyAlignment="1" applyProtection="1"/>
    <xf numFmtId="0" fontId="26" fillId="0" borderId="23" xfId="0" applyFont="1" applyBorder="1" applyAlignment="1"/>
    <xf numFmtId="0" fontId="26" fillId="0" borderId="24" xfId="0" applyFont="1" applyBorder="1" applyAlignment="1"/>
    <xf numFmtId="1" fontId="25" fillId="0" borderId="27" xfId="3" applyNumberFormat="1" applyFont="1" applyFill="1" applyBorder="1" applyAlignment="1" applyProtection="1">
      <alignment horizontal="center"/>
    </xf>
    <xf numFmtId="1" fontId="25" fillId="0" borderId="33" xfId="3" applyNumberFormat="1" applyFont="1" applyFill="1" applyBorder="1" applyAlignment="1" applyProtection="1">
      <alignment horizontal="center"/>
    </xf>
    <xf numFmtId="1" fontId="25" fillId="0" borderId="34" xfId="3" applyNumberFormat="1" applyFont="1" applyFill="1" applyBorder="1" applyAlignment="1" applyProtection="1">
      <alignment horizontal="center"/>
    </xf>
    <xf numFmtId="49" fontId="26" fillId="0" borderId="34" xfId="0" applyNumberFormat="1" applyFont="1" applyBorder="1" applyAlignment="1">
      <alignment horizontal="center" vertical="top" wrapText="1"/>
    </xf>
    <xf numFmtId="0" fontId="26" fillId="0" borderId="34" xfId="3" applyFont="1" applyFill="1" applyBorder="1" applyAlignment="1" applyProtection="1"/>
    <xf numFmtId="0" fontId="26" fillId="0" borderId="34" xfId="0" applyFont="1" applyBorder="1" applyAlignment="1"/>
    <xf numFmtId="0" fontId="26" fillId="0" borderId="43" xfId="0" applyFont="1" applyBorder="1" applyAlignment="1"/>
    <xf numFmtId="0" fontId="26" fillId="0" borderId="1" xfId="3" applyFont="1" applyFill="1" applyBorder="1" applyAlignment="1" applyProtection="1">
      <alignment vertical="center"/>
    </xf>
    <xf numFmtId="0" fontId="26" fillId="0" borderId="1" xfId="3" applyFont="1" applyFill="1" applyBorder="1" applyAlignment="1" applyProtection="1">
      <alignment vertical="center" wrapText="1"/>
    </xf>
    <xf numFmtId="0" fontId="26" fillId="0" borderId="0" xfId="0" applyFont="1" applyBorder="1" applyAlignment="1"/>
    <xf numFmtId="0" fontId="26" fillId="0" borderId="19" xfId="0" applyFont="1" applyFill="1" applyBorder="1" applyAlignment="1"/>
    <xf numFmtId="0" fontId="26" fillId="0" borderId="12" xfId="0" applyFont="1" applyFill="1" applyBorder="1" applyAlignment="1"/>
    <xf numFmtId="0" fontId="24" fillId="0" borderId="1" xfId="0" applyFont="1" applyBorder="1" applyAlignment="1">
      <alignment horizontal="right" vertical="center" wrapText="1"/>
    </xf>
    <xf numFmtId="3" fontId="26" fillId="0" borderId="1" xfId="0" applyNumberFormat="1" applyFont="1" applyBorder="1" applyAlignment="1"/>
    <xf numFmtId="4" fontId="26" fillId="0" borderId="20" xfId="0" applyNumberFormat="1" applyFont="1" applyBorder="1" applyAlignment="1"/>
    <xf numFmtId="0" fontId="26" fillId="0" borderId="21" xfId="0" applyFont="1" applyFill="1" applyBorder="1" applyAlignment="1"/>
    <xf numFmtId="0" fontId="26" fillId="0" borderId="22" xfId="0" applyFont="1" applyFill="1" applyBorder="1" applyAlignment="1"/>
    <xf numFmtId="0" fontId="24" fillId="0" borderId="23" xfId="0" applyFont="1" applyBorder="1" applyAlignment="1">
      <alignment horizontal="right" vertical="center" wrapText="1"/>
    </xf>
    <xf numFmtId="49" fontId="24" fillId="0" borderId="23" xfId="0" applyNumberFormat="1" applyFont="1" applyBorder="1" applyAlignment="1">
      <alignment horizontal="center" vertical="top" wrapText="1"/>
    </xf>
    <xf numFmtId="0" fontId="24" fillId="0" borderId="23" xfId="3" applyFont="1" applyFill="1" applyBorder="1" applyAlignment="1" applyProtection="1">
      <alignment horizontal="center" vertical="center" wrapText="1"/>
    </xf>
    <xf numFmtId="3" fontId="24" fillId="0" borderId="23" xfId="0" applyNumberFormat="1" applyFont="1" applyBorder="1" applyAlignment="1"/>
    <xf numFmtId="4" fontId="24" fillId="0" borderId="24" xfId="0" applyNumberFormat="1" applyFont="1" applyBorder="1" applyAlignment="1"/>
    <xf numFmtId="0" fontId="26" fillId="0" borderId="17" xfId="0" applyFont="1" applyBorder="1" applyAlignment="1"/>
    <xf numFmtId="0" fontId="26" fillId="0" borderId="30" xfId="0" applyFont="1" applyBorder="1" applyAlignment="1"/>
    <xf numFmtId="0" fontId="24" fillId="0" borderId="31" xfId="0" applyFont="1" applyBorder="1" applyAlignment="1">
      <alignment horizontal="right" wrapText="1"/>
    </xf>
    <xf numFmtId="0" fontId="24" fillId="0" borderId="31" xfId="0" applyFont="1" applyBorder="1" applyAlignment="1">
      <alignment horizontal="left" vertical="center" wrapText="1"/>
    </xf>
    <xf numFmtId="164" fontId="24" fillId="0" borderId="31" xfId="0" applyNumberFormat="1" applyFont="1" applyBorder="1" applyAlignment="1"/>
    <xf numFmtId="0" fontId="26" fillId="0" borderId="44" xfId="0" applyFont="1" applyBorder="1" applyAlignment="1"/>
    <xf numFmtId="0" fontId="26" fillId="0" borderId="31" xfId="0" applyFont="1" applyBorder="1" applyAlignment="1"/>
    <xf numFmtId="0" fontId="24" fillId="0" borderId="31" xfId="0" applyFont="1" applyBorder="1" applyAlignment="1">
      <alignment horizontal="left" wrapText="1"/>
    </xf>
    <xf numFmtId="164" fontId="24" fillId="0" borderId="31" xfId="1" applyFont="1" applyBorder="1" applyAlignment="1" applyProtection="1"/>
    <xf numFmtId="4" fontId="24" fillId="0" borderId="41" xfId="0" applyNumberFormat="1" applyFont="1" applyBorder="1" applyAlignment="1"/>
    <xf numFmtId="164" fontId="3" fillId="0" borderId="0" xfId="0" applyNumberFormat="1" applyFont="1" applyBorder="1" applyAlignment="1"/>
    <xf numFmtId="164" fontId="7" fillId="0" borderId="0" xfId="0" applyNumberFormat="1" applyFont="1" applyAlignment="1"/>
    <xf numFmtId="0" fontId="30" fillId="0" borderId="0" xfId="0" applyFont="1" applyAlignment="1"/>
    <xf numFmtId="0" fontId="31" fillId="0" borderId="0" xfId="0" applyFont="1" applyAlignment="1">
      <alignment vertical="top"/>
    </xf>
    <xf numFmtId="0" fontId="31" fillId="0" borderId="0" xfId="0" applyFont="1" applyBorder="1" applyAlignment="1">
      <alignment horizontal="left"/>
    </xf>
    <xf numFmtId="0" fontId="31" fillId="0" borderId="0" xfId="0" applyFont="1" applyBorder="1">
      <alignment vertical="center"/>
    </xf>
    <xf numFmtId="0" fontId="31" fillId="0" borderId="0" xfId="0" applyFont="1" applyBorder="1" applyAlignment="1"/>
    <xf numFmtId="0" fontId="31" fillId="0" borderId="0" xfId="0" applyFont="1" applyBorder="1" applyAlignment="1">
      <alignment horizontal="center" vertical="center"/>
    </xf>
    <xf numFmtId="0" fontId="31" fillId="0" borderId="0" xfId="0" applyFont="1" applyAlignment="1"/>
    <xf numFmtId="0" fontId="30" fillId="0" borderId="0" xfId="0" applyFont="1" applyBorder="1" applyAlignment="1">
      <alignment horizontal="center" vertical="top" wrapText="1"/>
    </xf>
    <xf numFmtId="0" fontId="30" fillId="0" borderId="1" xfId="0" applyFont="1" applyBorder="1" applyAlignment="1">
      <alignment horizontal="center" vertical="top" wrapText="1"/>
    </xf>
    <xf numFmtId="0" fontId="30" fillId="4" borderId="48" xfId="3" applyFont="1" applyFill="1" applyBorder="1" applyAlignment="1" applyProtection="1">
      <alignment horizontal="center" vertical="top" wrapText="1"/>
    </xf>
    <xf numFmtId="0" fontId="30" fillId="4" borderId="49" xfId="3" applyFont="1" applyFill="1" applyBorder="1" applyAlignment="1" applyProtection="1">
      <alignment horizontal="center" vertical="top" wrapText="1"/>
    </xf>
    <xf numFmtId="0" fontId="30" fillId="0" borderId="49" xfId="0" applyFont="1" applyBorder="1" applyAlignment="1">
      <alignment horizontal="center" vertical="top" wrapText="1"/>
    </xf>
    <xf numFmtId="0" fontId="30" fillId="4" borderId="8" xfId="3" applyFont="1" applyFill="1" applyBorder="1" applyAlignment="1" applyProtection="1">
      <alignment horizontal="center" vertical="top" wrapText="1"/>
    </xf>
    <xf numFmtId="0" fontId="30" fillId="4" borderId="44" xfId="3" applyFont="1" applyFill="1" applyBorder="1" applyAlignment="1" applyProtection="1">
      <alignment horizontal="center" vertical="top" wrapText="1"/>
    </xf>
    <xf numFmtId="0" fontId="30" fillId="4" borderId="1" xfId="3" applyFont="1" applyFill="1" applyBorder="1" applyAlignment="1" applyProtection="1">
      <alignment horizontal="center" vertical="top" wrapText="1"/>
    </xf>
    <xf numFmtId="1" fontId="33" fillId="4" borderId="11" xfId="0" applyNumberFormat="1" applyFont="1" applyFill="1" applyBorder="1" applyAlignment="1">
      <alignment horizontal="center" vertical="top" wrapText="1"/>
    </xf>
    <xf numFmtId="49" fontId="33" fillId="4" borderId="11" xfId="0" applyNumberFormat="1" applyFont="1" applyFill="1" applyBorder="1" applyAlignment="1">
      <alignment horizontal="center" vertical="center" wrapText="1"/>
    </xf>
    <xf numFmtId="49" fontId="31" fillId="0" borderId="11" xfId="0" applyNumberFormat="1" applyFont="1" applyBorder="1" applyAlignment="1">
      <alignment wrapText="1"/>
    </xf>
    <xf numFmtId="49" fontId="31" fillId="0" borderId="1" xfId="0" applyNumberFormat="1" applyFont="1" applyBorder="1" applyAlignment="1">
      <alignment horizontal="center" vertical="top" wrapText="1"/>
    </xf>
    <xf numFmtId="0" fontId="33" fillId="0" borderId="11" xfId="0" applyFont="1" applyBorder="1" applyAlignment="1">
      <alignment horizontal="left" vertical="top" wrapText="1"/>
    </xf>
    <xf numFmtId="4" fontId="31" fillId="0" borderId="1" xfId="0" applyNumberFormat="1" applyFont="1" applyBorder="1" applyAlignment="1">
      <alignment horizontal="right"/>
    </xf>
    <xf numFmtId="4" fontId="31" fillId="0" borderId="34" xfId="0" applyNumberFormat="1" applyFont="1" applyBorder="1" applyAlignment="1">
      <alignment horizontal="right"/>
    </xf>
    <xf numFmtId="1" fontId="33" fillId="4" borderId="1" xfId="0" applyNumberFormat="1" applyFont="1" applyFill="1" applyBorder="1" applyAlignment="1">
      <alignment horizontal="center" vertical="top" wrapText="1"/>
    </xf>
    <xf numFmtId="49" fontId="33" fillId="4" borderId="1" xfId="0" applyNumberFormat="1" applyFont="1" applyFill="1" applyBorder="1" applyAlignment="1">
      <alignment horizontal="center" vertical="center" wrapText="1"/>
    </xf>
    <xf numFmtId="49" fontId="33" fillId="4" borderId="1" xfId="0" applyNumberFormat="1" applyFont="1" applyFill="1" applyBorder="1" applyAlignment="1">
      <alignment horizontal="center" vertical="top" wrapText="1"/>
    </xf>
    <xf numFmtId="0" fontId="33" fillId="0" borderId="1" xfId="0" applyFont="1" applyBorder="1" applyAlignment="1">
      <alignment horizontal="left" vertical="top" wrapText="1"/>
    </xf>
    <xf numFmtId="164" fontId="33" fillId="0" borderId="1" xfId="1" applyFont="1" applyBorder="1" applyAlignment="1" applyProtection="1">
      <alignment horizontal="right" vertical="top" wrapText="1"/>
    </xf>
    <xf numFmtId="0" fontId="31" fillId="0" borderId="1" xfId="0" applyFont="1" applyBorder="1" applyAlignment="1">
      <alignment horizontal="center"/>
    </xf>
    <xf numFmtId="49" fontId="31" fillId="0" borderId="1" xfId="0" applyNumberFormat="1" applyFont="1" applyBorder="1" applyAlignment="1">
      <alignment horizontal="center"/>
    </xf>
    <xf numFmtId="164" fontId="33" fillId="0" borderId="12" xfId="1" applyFont="1" applyBorder="1" applyAlignment="1" applyProtection="1">
      <alignment horizontal="right" vertical="top" wrapText="1"/>
    </xf>
    <xf numFmtId="164" fontId="33" fillId="0" borderId="1" xfId="1" applyNumberFormat="1" applyFont="1" applyBorder="1" applyAlignment="1" applyProtection="1">
      <alignment horizontal="right" vertical="top" wrapText="1"/>
    </xf>
    <xf numFmtId="1" fontId="31" fillId="4" borderId="15" xfId="0" applyNumberFormat="1" applyFont="1" applyFill="1" applyBorder="1" applyAlignment="1">
      <alignment horizontal="center" vertical="top" wrapText="1"/>
    </xf>
    <xf numFmtId="49" fontId="33" fillId="4" borderId="15" xfId="0" applyNumberFormat="1" applyFont="1" applyFill="1" applyBorder="1" applyAlignment="1">
      <alignment horizontal="center" vertical="center" wrapText="1"/>
    </xf>
    <xf numFmtId="49" fontId="33" fillId="4" borderId="15" xfId="0" applyNumberFormat="1" applyFont="1" applyFill="1" applyBorder="1" applyAlignment="1">
      <alignment horizontal="center" vertical="top" wrapText="1"/>
    </xf>
    <xf numFmtId="49" fontId="31" fillId="0" borderId="15" xfId="0" applyNumberFormat="1" applyFont="1" applyBorder="1" applyAlignment="1">
      <alignment horizontal="center" vertical="top" wrapText="1"/>
    </xf>
    <xf numFmtId="0" fontId="33" fillId="0" borderId="15" xfId="0" applyFont="1" applyBorder="1" applyAlignment="1">
      <alignment horizontal="left" vertical="top" wrapText="1"/>
    </xf>
    <xf numFmtId="164" fontId="33" fillId="0" borderId="23" xfId="1" applyFont="1" applyBorder="1" applyAlignment="1" applyProtection="1">
      <alignment horizontal="right" vertical="top" wrapText="1"/>
    </xf>
    <xf numFmtId="164" fontId="33" fillId="0" borderId="14" xfId="1" applyFont="1" applyBorder="1" applyAlignment="1" applyProtection="1">
      <alignment horizontal="right" vertical="top" wrapText="1"/>
    </xf>
    <xf numFmtId="1" fontId="32" fillId="4" borderId="50" xfId="0" applyNumberFormat="1" applyFont="1" applyFill="1" applyBorder="1" applyAlignment="1">
      <alignment horizontal="center" vertical="center" wrapText="1"/>
    </xf>
    <xf numFmtId="1" fontId="32" fillId="4" borderId="8" xfId="0" applyNumberFormat="1" applyFont="1" applyFill="1" applyBorder="1" applyAlignment="1">
      <alignment horizontal="center" vertical="center" wrapText="1"/>
    </xf>
    <xf numFmtId="49" fontId="30" fillId="0" borderId="8" xfId="0" applyNumberFormat="1" applyFont="1" applyBorder="1" applyAlignment="1">
      <alignment horizontal="center" vertical="center" wrapText="1"/>
    </xf>
    <xf numFmtId="0" fontId="32" fillId="0" borderId="8" xfId="0" applyFont="1" applyBorder="1" applyAlignment="1">
      <alignment horizontal="left" vertical="center" wrapText="1"/>
    </xf>
    <xf numFmtId="164" fontId="32" fillId="0" borderId="8" xfId="1" applyNumberFormat="1" applyFont="1" applyBorder="1" applyAlignment="1" applyProtection="1">
      <alignment vertical="center" wrapText="1"/>
    </xf>
    <xf numFmtId="164" fontId="32" fillId="0" borderId="17" xfId="1" applyFont="1" applyBorder="1" applyAlignment="1" applyProtection="1">
      <alignment vertical="center" wrapText="1"/>
    </xf>
    <xf numFmtId="164" fontId="32" fillId="0" borderId="7" xfId="1" applyFont="1" applyBorder="1" applyAlignment="1" applyProtection="1">
      <alignment vertical="center" wrapText="1"/>
    </xf>
    <xf numFmtId="49" fontId="32" fillId="4" borderId="8" xfId="0" applyNumberFormat="1" applyFont="1" applyFill="1" applyBorder="1" applyAlignment="1">
      <alignment horizontal="center" vertical="center" wrapText="1"/>
    </xf>
    <xf numFmtId="164" fontId="32" fillId="0" borderId="8" xfId="1" applyFont="1" applyBorder="1" applyAlignment="1" applyProtection="1">
      <alignment vertical="center" wrapText="1"/>
    </xf>
    <xf numFmtId="1" fontId="32" fillId="4" borderId="51" xfId="0" applyNumberFormat="1" applyFont="1" applyFill="1" applyBorder="1" applyAlignment="1">
      <alignment horizontal="center" vertical="center" wrapText="1"/>
    </xf>
    <xf numFmtId="49" fontId="32" fillId="4" borderId="52" xfId="0" applyNumberFormat="1" applyFont="1" applyFill="1" applyBorder="1" applyAlignment="1">
      <alignment horizontal="center" vertical="center" wrapText="1"/>
    </xf>
    <xf numFmtId="49" fontId="30" fillId="0" borderId="52" xfId="0" applyNumberFormat="1" applyFont="1" applyBorder="1" applyAlignment="1">
      <alignment horizontal="center" vertical="center" wrapText="1"/>
    </xf>
    <xf numFmtId="0" fontId="32" fillId="0" borderId="52" xfId="0" applyFont="1" applyBorder="1" applyAlignment="1">
      <alignment horizontal="left" vertical="center" wrapText="1"/>
    </xf>
    <xf numFmtId="164" fontId="32" fillId="0" borderId="52" xfId="1" applyFont="1" applyBorder="1" applyAlignment="1" applyProtection="1">
      <alignment vertical="center" wrapText="1"/>
    </xf>
    <xf numFmtId="1" fontId="32" fillId="4" borderId="1" xfId="0" applyNumberFormat="1" applyFont="1" applyFill="1" applyBorder="1" applyAlignment="1">
      <alignment horizontal="center" vertical="center" wrapText="1"/>
    </xf>
    <xf numFmtId="49" fontId="30" fillId="0" borderId="1" xfId="0" applyNumberFormat="1" applyFont="1" applyBorder="1" applyAlignment="1">
      <alignment horizontal="center" vertical="center" wrapText="1"/>
    </xf>
    <xf numFmtId="0" fontId="32" fillId="0" borderId="1" xfId="0" applyFont="1" applyBorder="1" applyAlignment="1">
      <alignment horizontal="left" vertical="center" wrapText="1"/>
    </xf>
    <xf numFmtId="164" fontId="32" fillId="0" borderId="1" xfId="1" applyFont="1" applyBorder="1" applyAlignment="1" applyProtection="1">
      <alignment vertical="center" wrapText="1"/>
    </xf>
    <xf numFmtId="49" fontId="33" fillId="4" borderId="11" xfId="0" applyNumberFormat="1" applyFont="1" applyFill="1" applyBorder="1" applyAlignment="1">
      <alignment horizontal="center" vertical="top" wrapText="1"/>
    </xf>
    <xf numFmtId="164" fontId="33" fillId="0" borderId="11" xfId="1" applyFont="1" applyBorder="1" applyAlignment="1" applyProtection="1">
      <alignment vertical="top" wrapText="1"/>
    </xf>
    <xf numFmtId="164" fontId="33" fillId="0" borderId="1" xfId="1" applyFont="1" applyBorder="1" applyAlignment="1" applyProtection="1">
      <alignment vertical="top" wrapText="1"/>
    </xf>
    <xf numFmtId="164" fontId="31" fillId="0" borderId="1" xfId="1" applyFont="1" applyBorder="1" applyAlignment="1" applyProtection="1">
      <alignment vertical="top" wrapText="1"/>
    </xf>
    <xf numFmtId="1" fontId="32" fillId="4" borderId="50" xfId="0" applyNumberFormat="1" applyFont="1" applyFill="1" applyBorder="1" applyAlignment="1">
      <alignment horizontal="center" vertical="top" wrapText="1"/>
    </xf>
    <xf numFmtId="1" fontId="33" fillId="4" borderId="8" xfId="0" applyNumberFormat="1" applyFont="1" applyFill="1" applyBorder="1" applyAlignment="1">
      <alignment horizontal="center" vertical="center" wrapText="1"/>
    </xf>
    <xf numFmtId="1" fontId="33" fillId="4" borderId="8" xfId="0" applyNumberFormat="1" applyFont="1" applyFill="1" applyBorder="1" applyAlignment="1">
      <alignment horizontal="center" vertical="top" wrapText="1"/>
    </xf>
    <xf numFmtId="0" fontId="32" fillId="0" borderId="8" xfId="0" applyFont="1" applyBorder="1" applyAlignment="1">
      <alignment horizontal="left" vertical="top" wrapText="1"/>
    </xf>
    <xf numFmtId="164" fontId="32" fillId="0" borderId="8" xfId="1" applyFont="1" applyBorder="1" applyAlignment="1" applyProtection="1">
      <alignment vertical="top" wrapText="1"/>
    </xf>
    <xf numFmtId="1" fontId="32" fillId="4" borderId="34" xfId="0" applyNumberFormat="1" applyFont="1" applyFill="1" applyBorder="1" applyAlignment="1">
      <alignment horizontal="center" vertical="top" wrapText="1"/>
    </xf>
    <xf numFmtId="49" fontId="32" fillId="4" borderId="34" xfId="0" applyNumberFormat="1" applyFont="1" applyFill="1" applyBorder="1" applyAlignment="1">
      <alignment horizontal="center" vertical="center" wrapText="1"/>
    </xf>
    <xf numFmtId="49" fontId="32" fillId="4" borderId="34" xfId="0" applyNumberFormat="1" applyFont="1" applyFill="1" applyBorder="1" applyAlignment="1">
      <alignment horizontal="center" vertical="top" wrapText="1"/>
    </xf>
    <xf numFmtId="0" fontId="32" fillId="0" borderId="34" xfId="0" applyFont="1" applyBorder="1" applyAlignment="1">
      <alignment horizontal="left" vertical="top" wrapText="1"/>
    </xf>
    <xf numFmtId="164" fontId="32" fillId="0" borderId="43" xfId="1" applyFont="1" applyBorder="1" applyAlignment="1" applyProtection="1">
      <alignment vertical="top" wrapText="1"/>
    </xf>
    <xf numFmtId="1" fontId="32" fillId="4" borderId="15" xfId="0" applyNumberFormat="1" applyFont="1" applyFill="1" applyBorder="1" applyAlignment="1">
      <alignment horizontal="center" vertical="top" wrapText="1"/>
    </xf>
    <xf numFmtId="49" fontId="32" fillId="4" borderId="15" xfId="0" applyNumberFormat="1" applyFont="1" applyFill="1" applyBorder="1" applyAlignment="1">
      <alignment horizontal="center" vertical="center" wrapText="1"/>
    </xf>
    <xf numFmtId="49" fontId="32" fillId="4" borderId="15" xfId="0" applyNumberFormat="1" applyFont="1" applyFill="1" applyBorder="1" applyAlignment="1">
      <alignment horizontal="center" vertical="top" wrapText="1"/>
    </xf>
    <xf numFmtId="0" fontId="32" fillId="0" borderId="15" xfId="0" applyFont="1" applyBorder="1" applyAlignment="1">
      <alignment horizontal="left" vertical="top" wrapText="1"/>
    </xf>
    <xf numFmtId="164" fontId="32" fillId="0" borderId="41" xfId="1" applyFont="1" applyBorder="1" applyAlignment="1" applyProtection="1">
      <alignment vertical="top" wrapText="1"/>
    </xf>
    <xf numFmtId="1" fontId="32" fillId="4" borderId="51" xfId="0" applyNumberFormat="1" applyFont="1" applyFill="1" applyBorder="1" applyAlignment="1">
      <alignment horizontal="center" vertical="top" wrapText="1"/>
    </xf>
    <xf numFmtId="1" fontId="33" fillId="4" borderId="52" xfId="0" applyNumberFormat="1" applyFont="1" applyFill="1" applyBorder="1" applyAlignment="1">
      <alignment horizontal="center" vertical="center" wrapText="1"/>
    </xf>
    <xf numFmtId="1" fontId="33" fillId="4" borderId="52" xfId="0" applyNumberFormat="1" applyFont="1" applyFill="1" applyBorder="1" applyAlignment="1">
      <alignment horizontal="center" vertical="top" wrapText="1"/>
    </xf>
    <xf numFmtId="0" fontId="32" fillId="0" borderId="1" xfId="0" applyFont="1" applyBorder="1" applyAlignment="1">
      <alignment horizontal="left" vertical="top" wrapText="1"/>
    </xf>
    <xf numFmtId="164" fontId="32" fillId="0" borderId="1" xfId="1" applyFont="1" applyBorder="1" applyAlignment="1" applyProtection="1">
      <alignment vertical="top" wrapText="1"/>
    </xf>
    <xf numFmtId="0" fontId="30" fillId="4" borderId="50" xfId="3" applyFont="1" applyFill="1" applyBorder="1" applyAlignment="1" applyProtection="1">
      <alignment horizontal="center" vertical="top" wrapText="1"/>
    </xf>
    <xf numFmtId="0" fontId="30" fillId="0" borderId="8" xfId="0" applyFont="1" applyBorder="1" applyAlignment="1">
      <alignment horizontal="center" vertical="top" wrapText="1"/>
    </xf>
    <xf numFmtId="0" fontId="30" fillId="0" borderId="34" xfId="0" applyFont="1" applyBorder="1" applyAlignment="1">
      <alignment horizontal="center" vertical="top" wrapText="1"/>
    </xf>
    <xf numFmtId="49" fontId="30" fillId="0" borderId="34" xfId="0" applyNumberFormat="1" applyFont="1" applyBorder="1" applyAlignment="1">
      <alignment horizontal="center" vertical="center" wrapText="1"/>
    </xf>
    <xf numFmtId="49" fontId="30" fillId="0" borderId="34" xfId="0" applyNumberFormat="1" applyFont="1" applyBorder="1" applyAlignment="1">
      <alignment horizontal="center" vertical="top" wrapText="1"/>
    </xf>
    <xf numFmtId="0" fontId="30" fillId="0" borderId="34" xfId="0" applyFont="1" applyBorder="1" applyAlignment="1">
      <alignment horizontal="left" vertical="top" wrapText="1"/>
    </xf>
    <xf numFmtId="164" fontId="31" fillId="0" borderId="34" xfId="1" applyFont="1" applyBorder="1" applyAlignment="1" applyProtection="1">
      <alignment vertical="top" wrapText="1"/>
    </xf>
    <xf numFmtId="49" fontId="30" fillId="0" borderId="1" xfId="0" applyNumberFormat="1" applyFont="1" applyBorder="1" applyAlignment="1">
      <alignment horizontal="center" vertical="top" wrapText="1"/>
    </xf>
    <xf numFmtId="0" fontId="30" fillId="0" borderId="1" xfId="0" applyFont="1" applyBorder="1" applyAlignment="1">
      <alignment horizontal="left" vertical="top" wrapText="1"/>
    </xf>
    <xf numFmtId="0" fontId="31" fillId="0" borderId="1" xfId="0" applyFont="1" applyFill="1" applyBorder="1" applyAlignment="1">
      <alignment horizontal="center" vertical="top" wrapText="1"/>
    </xf>
    <xf numFmtId="49" fontId="31" fillId="0" borderId="1" xfId="0" applyNumberFormat="1" applyFont="1" applyFill="1" applyBorder="1" applyAlignment="1">
      <alignment horizontal="center" vertical="top" wrapText="1"/>
    </xf>
    <xf numFmtId="0" fontId="31" fillId="0" borderId="1" xfId="0" applyFont="1" applyBorder="1" applyAlignment="1">
      <alignment horizontal="left" vertical="top" wrapText="1"/>
    </xf>
    <xf numFmtId="164" fontId="31" fillId="0" borderId="1" xfId="1" applyFont="1" applyBorder="1" applyAlignment="1" applyProtection="1">
      <alignment horizontal="right" vertical="top" wrapText="1"/>
    </xf>
    <xf numFmtId="0" fontId="31" fillId="0" borderId="1" xfId="0" applyFont="1" applyBorder="1" applyAlignment="1">
      <alignment horizontal="center" vertical="top" wrapText="1"/>
    </xf>
    <xf numFmtId="164" fontId="31" fillId="0" borderId="12" xfId="0" applyNumberFormat="1" applyFont="1" applyBorder="1" applyAlignment="1">
      <alignment horizontal="right" vertical="top" wrapText="1"/>
    </xf>
    <xf numFmtId="164" fontId="31" fillId="0" borderId="33" xfId="0" applyNumberFormat="1" applyFont="1" applyBorder="1" applyAlignment="1">
      <alignment horizontal="right" vertical="top" wrapText="1"/>
    </xf>
    <xf numFmtId="164" fontId="30" fillId="0" borderId="1" xfId="1" applyFont="1" applyBorder="1" applyAlignment="1" applyProtection="1">
      <alignment horizontal="right" vertical="top" wrapText="1"/>
    </xf>
    <xf numFmtId="164" fontId="30" fillId="0" borderId="33" xfId="0" applyNumberFormat="1" applyFont="1" applyBorder="1" applyAlignment="1">
      <alignment horizontal="right" vertical="top" wrapText="1"/>
    </xf>
    <xf numFmtId="1" fontId="32" fillId="4" borderId="1" xfId="0" applyNumberFormat="1" applyFont="1" applyFill="1" applyBorder="1" applyAlignment="1">
      <alignment horizontal="center" vertical="top" wrapText="1"/>
    </xf>
    <xf numFmtId="49" fontId="33" fillId="4" borderId="12" xfId="0" applyNumberFormat="1" applyFont="1" applyFill="1" applyBorder="1" applyAlignment="1">
      <alignment horizontal="center" vertical="center" wrapText="1"/>
    </xf>
    <xf numFmtId="49" fontId="32" fillId="4" borderId="1" xfId="0" applyNumberFormat="1" applyFont="1" applyFill="1" applyBorder="1" applyAlignment="1">
      <alignment horizontal="center" vertical="top" wrapText="1"/>
    </xf>
    <xf numFmtId="49" fontId="32" fillId="4" borderId="1" xfId="0" applyNumberFormat="1" applyFont="1" applyFill="1" applyBorder="1" applyAlignment="1">
      <alignment horizontal="center" vertical="center" wrapText="1"/>
    </xf>
    <xf numFmtId="0" fontId="32" fillId="4" borderId="1" xfId="0" applyFont="1" applyFill="1" applyBorder="1" applyAlignment="1">
      <alignment horizontal="left" vertical="top" wrapText="1"/>
    </xf>
    <xf numFmtId="0" fontId="33" fillId="4" borderId="1" xfId="0" applyFont="1" applyFill="1" applyBorder="1" applyAlignment="1">
      <alignment horizontal="left" vertical="top" wrapText="1"/>
    </xf>
    <xf numFmtId="0" fontId="30" fillId="4" borderId="30" xfId="3" applyFont="1" applyFill="1" applyBorder="1" applyAlignment="1" applyProtection="1">
      <alignment horizontal="center" vertical="top" wrapText="1"/>
    </xf>
    <xf numFmtId="164" fontId="32" fillId="0" borderId="57" xfId="1" applyFont="1" applyBorder="1" applyAlignment="1" applyProtection="1">
      <alignment vertical="center" wrapText="1"/>
    </xf>
    <xf numFmtId="0" fontId="30" fillId="4" borderId="17" xfId="3" applyFont="1" applyFill="1" applyBorder="1" applyAlignment="1" applyProtection="1">
      <alignment horizontal="center" vertical="top" wrapText="1"/>
    </xf>
    <xf numFmtId="164" fontId="31" fillId="0" borderId="23" xfId="1" applyFont="1" applyBorder="1" applyAlignment="1" applyProtection="1">
      <alignment horizontal="right" vertical="top" wrapText="1"/>
    </xf>
    <xf numFmtId="164" fontId="32" fillId="0" borderId="17" xfId="1" applyFont="1" applyBorder="1" applyAlignment="1" applyProtection="1">
      <alignment vertical="top" wrapText="1"/>
    </xf>
    <xf numFmtId="164" fontId="32" fillId="0" borderId="34" xfId="1" applyFont="1" applyBorder="1" applyAlignment="1" applyProtection="1">
      <alignment vertical="top" wrapText="1"/>
    </xf>
    <xf numFmtId="164" fontId="32" fillId="0" borderId="15" xfId="1" applyFont="1" applyBorder="1" applyAlignment="1" applyProtection="1">
      <alignment vertical="top" wrapText="1"/>
    </xf>
    <xf numFmtId="164" fontId="31" fillId="0" borderId="11" xfId="1" applyFont="1" applyBorder="1" applyAlignment="1" applyProtection="1">
      <alignment vertical="top" wrapText="1"/>
    </xf>
    <xf numFmtId="164" fontId="31" fillId="0" borderId="12" xfId="1" applyFont="1" applyBorder="1" applyAlignment="1" applyProtection="1">
      <alignment horizontal="right" vertical="top" wrapText="1"/>
    </xf>
    <xf numFmtId="0" fontId="30" fillId="4" borderId="1" xfId="0" applyFont="1" applyFill="1" applyBorder="1" applyAlignment="1">
      <alignment horizontal="center" vertical="top" wrapText="1"/>
    </xf>
    <xf numFmtId="49" fontId="30" fillId="4" borderId="1" xfId="0" applyNumberFormat="1" applyFont="1" applyFill="1" applyBorder="1" applyAlignment="1">
      <alignment horizontal="center" vertical="center" wrapText="1"/>
    </xf>
    <xf numFmtId="49" fontId="30" fillId="4" borderId="1" xfId="0" applyNumberFormat="1" applyFont="1" applyFill="1" applyBorder="1" applyAlignment="1">
      <alignment horizontal="center" vertical="top" wrapText="1"/>
    </xf>
    <xf numFmtId="0" fontId="31" fillId="4" borderId="23" xfId="0" applyFont="1" applyFill="1" applyBorder="1" applyAlignment="1">
      <alignment horizontal="center" vertical="center" wrapText="1"/>
    </xf>
    <xf numFmtId="49" fontId="31" fillId="4" borderId="1" xfId="0" applyNumberFormat="1" applyFont="1" applyFill="1" applyBorder="1" applyAlignment="1">
      <alignment horizontal="center" vertical="top" wrapText="1"/>
    </xf>
    <xf numFmtId="0" fontId="30" fillId="4" borderId="34" xfId="0" applyFont="1" applyFill="1" applyBorder="1" applyAlignment="1">
      <alignment horizontal="center" vertical="top" wrapText="1"/>
    </xf>
    <xf numFmtId="164" fontId="31" fillId="0" borderId="1" xfId="1" applyNumberFormat="1" applyFont="1" applyBorder="1" applyAlignment="1" applyProtection="1">
      <alignment horizontal="right" vertical="top" wrapText="1"/>
    </xf>
    <xf numFmtId="164" fontId="30" fillId="0" borderId="12" xfId="1" applyFont="1" applyBorder="1" applyAlignment="1" applyProtection="1">
      <alignment horizontal="right" vertical="top" wrapText="1"/>
    </xf>
    <xf numFmtId="164" fontId="31" fillId="0" borderId="32" xfId="1" applyFont="1" applyBorder="1" applyAlignment="1" applyProtection="1">
      <alignment horizontal="right" vertical="top" wrapText="1"/>
    </xf>
    <xf numFmtId="164" fontId="31" fillId="0" borderId="12" xfId="1" applyNumberFormat="1" applyFont="1" applyBorder="1" applyAlignment="1" applyProtection="1">
      <alignment horizontal="right" vertical="top" wrapText="1"/>
    </xf>
    <xf numFmtId="164" fontId="30" fillId="0" borderId="41" xfId="1" applyFont="1" applyBorder="1" applyAlignment="1" applyProtection="1">
      <alignment horizontal="right" vertical="top" wrapText="1"/>
    </xf>
    <xf numFmtId="164" fontId="30" fillId="0" borderId="23" xfId="1" applyFont="1" applyBorder="1" applyAlignment="1" applyProtection="1">
      <alignment horizontal="right" vertical="top" wrapText="1"/>
    </xf>
    <xf numFmtId="164" fontId="30" fillId="0" borderId="22" xfId="1" applyFont="1" applyBorder="1" applyAlignment="1" applyProtection="1">
      <alignment horizontal="right" vertical="top" wrapText="1"/>
    </xf>
    <xf numFmtId="0" fontId="30" fillId="0" borderId="50" xfId="0" applyFont="1" applyBorder="1" applyAlignment="1">
      <alignment horizontal="center" vertical="top"/>
    </xf>
    <xf numFmtId="49" fontId="30" fillId="0" borderId="8" xfId="0" applyNumberFormat="1" applyFont="1" applyBorder="1">
      <alignment vertical="center"/>
    </xf>
    <xf numFmtId="49" fontId="30" fillId="0" borderId="8" xfId="0" applyNumberFormat="1" applyFont="1" applyBorder="1" applyAlignment="1">
      <alignment vertical="top"/>
    </xf>
    <xf numFmtId="49" fontId="30" fillId="0" borderId="8" xfId="0" applyNumberFormat="1" applyFont="1" applyBorder="1" applyAlignment="1">
      <alignment horizontal="center" vertical="center"/>
    </xf>
    <xf numFmtId="0" fontId="30" fillId="0" borderId="8" xfId="0" applyFont="1" applyBorder="1" applyAlignment="1">
      <alignment horizontal="left" vertical="top"/>
    </xf>
    <xf numFmtId="164" fontId="30" fillId="0" borderId="8" xfId="1" applyFont="1" applyBorder="1" applyAlignment="1" applyProtection="1">
      <alignment horizontal="right" vertical="top"/>
    </xf>
    <xf numFmtId="0" fontId="30" fillId="0" borderId="11" xfId="0" applyFont="1" applyBorder="1" applyAlignment="1">
      <alignment horizontal="center" vertical="top" wrapText="1"/>
    </xf>
    <xf numFmtId="49" fontId="30" fillId="0" borderId="11" xfId="0" applyNumberFormat="1" applyFont="1" applyBorder="1" applyAlignment="1">
      <alignment horizontal="center" vertical="center" wrapText="1"/>
    </xf>
    <xf numFmtId="49" fontId="30" fillId="0" borderId="11" xfId="0" applyNumberFormat="1" applyFont="1" applyBorder="1" applyAlignment="1">
      <alignment horizontal="center" vertical="top" wrapText="1"/>
    </xf>
    <xf numFmtId="0" fontId="30" fillId="0" borderId="11" xfId="0" applyFont="1" applyBorder="1" applyAlignment="1">
      <alignment horizontal="left" vertical="top" wrapText="1"/>
    </xf>
    <xf numFmtId="164" fontId="31" fillId="0" borderId="10" xfId="1" applyFont="1" applyBorder="1" applyAlignment="1" applyProtection="1">
      <alignment vertical="top" wrapText="1"/>
    </xf>
    <xf numFmtId="164" fontId="31" fillId="0" borderId="12" xfId="1" applyFont="1" applyBorder="1" applyAlignment="1" applyProtection="1">
      <alignment vertical="top" wrapText="1"/>
    </xf>
    <xf numFmtId="164" fontId="31" fillId="0" borderId="33" xfId="0" applyNumberFormat="1" applyFont="1" applyBorder="1" applyAlignment="1">
      <alignment vertical="top" wrapText="1"/>
    </xf>
    <xf numFmtId="0" fontId="31" fillId="5" borderId="1" xfId="0" applyFont="1" applyFill="1" applyBorder="1" applyAlignment="1">
      <alignment horizontal="center" vertical="top" wrapText="1"/>
    </xf>
    <xf numFmtId="164" fontId="31" fillId="0" borderId="12" xfId="1" applyNumberFormat="1" applyFont="1" applyBorder="1" applyAlignment="1" applyProtection="1">
      <alignment vertical="top" wrapText="1"/>
    </xf>
    <xf numFmtId="49" fontId="31" fillId="0" borderId="1" xfId="0" applyNumberFormat="1" applyFont="1" applyBorder="1" applyAlignment="1">
      <alignment horizontal="center" vertical="center" wrapText="1"/>
    </xf>
    <xf numFmtId="0" fontId="32" fillId="4" borderId="15" xfId="0" applyFont="1" applyFill="1" applyBorder="1" applyAlignment="1">
      <alignment horizontal="left" vertical="top" wrapText="1"/>
    </xf>
    <xf numFmtId="164" fontId="30" fillId="0" borderId="50" xfId="1" applyFont="1" applyBorder="1" applyAlignment="1" applyProtection="1">
      <alignment horizontal="center"/>
    </xf>
    <xf numFmtId="49" fontId="30" fillId="0" borderId="8" xfId="1" applyNumberFormat="1" applyFont="1" applyBorder="1" applyAlignment="1" applyProtection="1">
      <alignment vertical="center"/>
    </xf>
    <xf numFmtId="49" fontId="30" fillId="0" borderId="8" xfId="1" applyNumberFormat="1" applyFont="1" applyBorder="1" applyAlignment="1" applyProtection="1"/>
    <xf numFmtId="49" fontId="30" fillId="0" borderId="8" xfId="1" applyNumberFormat="1" applyFont="1" applyBorder="1" applyAlignment="1" applyProtection="1">
      <alignment horizontal="center" vertical="center"/>
    </xf>
    <xf numFmtId="164" fontId="32" fillId="0" borderId="8" xfId="1" applyFont="1" applyFill="1" applyBorder="1" applyAlignment="1" applyProtection="1">
      <alignment horizontal="left" vertical="top" wrapText="1"/>
    </xf>
    <xf numFmtId="164" fontId="30" fillId="0" borderId="1" xfId="1" applyNumberFormat="1" applyFont="1" applyBorder="1" applyAlignment="1" applyProtection="1">
      <alignment horizontal="right" vertical="top" wrapText="1"/>
    </xf>
    <xf numFmtId="164" fontId="30" fillId="0" borderId="17" xfId="1" applyFont="1" applyBorder="1" applyAlignment="1" applyProtection="1">
      <alignment horizontal="right" vertical="top"/>
    </xf>
    <xf numFmtId="164" fontId="31" fillId="0" borderId="12" xfId="0" applyNumberFormat="1" applyFont="1" applyBorder="1" applyAlignment="1">
      <alignment vertical="top" wrapText="1"/>
    </xf>
    <xf numFmtId="164" fontId="30" fillId="0" borderId="1" xfId="1" applyFont="1" applyBorder="1" applyAlignment="1" applyProtection="1">
      <alignment vertical="top" wrapText="1"/>
    </xf>
    <xf numFmtId="164" fontId="30" fillId="0" borderId="20" xfId="1" applyFont="1" applyBorder="1" applyAlignment="1" applyProtection="1">
      <alignment vertical="top" wrapText="1"/>
    </xf>
    <xf numFmtId="164" fontId="30" fillId="0" borderId="41" xfId="1" applyFont="1" applyBorder="1" applyAlignment="1" applyProtection="1">
      <alignment vertical="top" wrapText="1"/>
    </xf>
    <xf numFmtId="164" fontId="30" fillId="0" borderId="23" xfId="1" applyFont="1" applyBorder="1" applyAlignment="1" applyProtection="1">
      <alignment vertical="top" wrapText="1"/>
    </xf>
    <xf numFmtId="0" fontId="31" fillId="0" borderId="50" xfId="0" applyFont="1" applyBorder="1" applyAlignment="1">
      <alignment horizontal="center"/>
    </xf>
    <xf numFmtId="49" fontId="31" fillId="0" borderId="8" xfId="0" applyNumberFormat="1" applyFont="1" applyBorder="1">
      <alignment vertical="center"/>
    </xf>
    <xf numFmtId="49" fontId="31" fillId="0" borderId="8" xfId="0" applyNumberFormat="1" applyFont="1" applyBorder="1" applyAlignment="1"/>
    <xf numFmtId="49" fontId="31" fillId="0" borderId="8" xfId="0" applyNumberFormat="1" applyFont="1" applyBorder="1" applyAlignment="1">
      <alignment horizontal="center" vertical="center"/>
    </xf>
    <xf numFmtId="0" fontId="30" fillId="0" borderId="8" xfId="0" applyFont="1" applyBorder="1" applyAlignment="1">
      <alignment horizontal="left"/>
    </xf>
    <xf numFmtId="164" fontId="30" fillId="0" borderId="8" xfId="1" applyFont="1" applyBorder="1" applyAlignment="1" applyProtection="1"/>
    <xf numFmtId="1" fontId="33" fillId="4" borderId="34" xfId="0" applyNumberFormat="1" applyFont="1" applyFill="1" applyBorder="1" applyAlignment="1">
      <alignment horizontal="center" vertical="top" wrapText="1"/>
    </xf>
    <xf numFmtId="49" fontId="33" fillId="4" borderId="34" xfId="0" applyNumberFormat="1" applyFont="1" applyFill="1" applyBorder="1" applyAlignment="1">
      <alignment horizontal="center" vertical="top" wrapText="1"/>
    </xf>
    <xf numFmtId="0" fontId="33" fillId="0" borderId="34" xfId="0" applyFont="1" applyBorder="1" applyAlignment="1">
      <alignment vertical="top" wrapText="1"/>
    </xf>
    <xf numFmtId="164" fontId="33" fillId="0" borderId="43" xfId="1" applyFont="1" applyBorder="1" applyAlignment="1" applyProtection="1">
      <alignment vertical="top" wrapText="1"/>
    </xf>
    <xf numFmtId="0" fontId="33" fillId="0" borderId="1" xfId="0" applyFont="1" applyBorder="1" applyAlignment="1">
      <alignment vertical="top" wrapText="1"/>
    </xf>
    <xf numFmtId="164" fontId="33" fillId="0" borderId="20" xfId="1" applyFont="1" applyBorder="1" applyAlignment="1" applyProtection="1">
      <alignment vertical="top" wrapText="1"/>
    </xf>
    <xf numFmtId="164" fontId="31" fillId="0" borderId="1" xfId="1" applyNumberFormat="1" applyFont="1" applyBorder="1" applyAlignment="1" applyProtection="1">
      <alignment vertical="top" wrapText="1"/>
    </xf>
    <xf numFmtId="164" fontId="30" fillId="0" borderId="1" xfId="1" applyNumberFormat="1" applyFont="1" applyBorder="1" applyAlignment="1" applyProtection="1">
      <alignment vertical="top" wrapText="1"/>
    </xf>
    <xf numFmtId="164" fontId="30" fillId="0" borderId="17" xfId="1" applyFont="1" applyBorder="1" applyAlignment="1" applyProtection="1"/>
    <xf numFmtId="164" fontId="33" fillId="0" borderId="34" xfId="1" applyFont="1" applyBorder="1" applyAlignment="1" applyProtection="1">
      <alignment vertical="top" wrapText="1"/>
    </xf>
    <xf numFmtId="49" fontId="32" fillId="4" borderId="8" xfId="0" applyNumberFormat="1" applyFont="1" applyFill="1" applyBorder="1" applyAlignment="1">
      <alignment horizontal="center" vertical="top" wrapText="1"/>
    </xf>
    <xf numFmtId="0" fontId="32" fillId="0" borderId="8" xfId="0" applyFont="1" applyBorder="1" applyAlignment="1">
      <alignment vertical="top" wrapText="1"/>
    </xf>
    <xf numFmtId="0" fontId="32" fillId="0" borderId="34" xfId="0" applyFont="1" applyBorder="1" applyAlignment="1">
      <alignment vertical="top" wrapText="1"/>
    </xf>
    <xf numFmtId="0" fontId="32" fillId="0" borderId="15" xfId="0" applyFont="1" applyBorder="1" applyAlignment="1">
      <alignment vertical="top" wrapText="1"/>
    </xf>
    <xf numFmtId="164" fontId="31" fillId="0" borderId="33" xfId="1" applyFont="1" applyBorder="1" applyAlignment="1" applyProtection="1">
      <alignment vertical="top" wrapText="1"/>
    </xf>
    <xf numFmtId="164" fontId="31" fillId="0" borderId="34" xfId="0" applyNumberFormat="1" applyFont="1" applyBorder="1" applyAlignment="1">
      <alignment vertical="top" wrapText="1"/>
    </xf>
    <xf numFmtId="1" fontId="33" fillId="4" borderId="1" xfId="3" applyNumberFormat="1" applyFont="1" applyFill="1" applyBorder="1" applyAlignment="1" applyProtection="1">
      <alignment horizontal="center" vertical="top" wrapText="1"/>
    </xf>
    <xf numFmtId="0" fontId="33" fillId="4" borderId="1" xfId="3" applyFont="1" applyFill="1" applyBorder="1" applyAlignment="1" applyProtection="1">
      <alignment vertical="top" wrapText="1"/>
    </xf>
    <xf numFmtId="164" fontId="30" fillId="0" borderId="12" xfId="1" applyFont="1" applyBorder="1" applyAlignment="1" applyProtection="1">
      <alignment vertical="top" wrapText="1"/>
    </xf>
    <xf numFmtId="1" fontId="32" fillId="0" borderId="1" xfId="3" applyNumberFormat="1" applyFont="1" applyFill="1" applyBorder="1" applyAlignment="1" applyProtection="1">
      <alignment horizontal="center"/>
    </xf>
    <xf numFmtId="0" fontId="32" fillId="0" borderId="1" xfId="3" applyFont="1" applyFill="1" applyBorder="1" applyAlignment="1" applyProtection="1"/>
    <xf numFmtId="1" fontId="33" fillId="4" borderId="1" xfId="3" applyNumberFormat="1" applyFont="1" applyFill="1" applyBorder="1" applyAlignment="1" applyProtection="1">
      <alignment horizontal="center"/>
    </xf>
    <xf numFmtId="0" fontId="33" fillId="0" borderId="1" xfId="3" applyFont="1" applyBorder="1" applyAlignment="1" applyProtection="1">
      <alignment horizontal="justify" vertical="center" wrapText="1"/>
    </xf>
    <xf numFmtId="0" fontId="31" fillId="0" borderId="1" xfId="3" applyFont="1" applyBorder="1" applyAlignment="1" applyProtection="1">
      <alignment horizontal="justify" vertical="center" wrapText="1"/>
    </xf>
    <xf numFmtId="164" fontId="30" fillId="0" borderId="0" xfId="0" applyNumberFormat="1" applyFont="1" applyBorder="1" applyAlignment="1"/>
    <xf numFmtId="164" fontId="30" fillId="0" borderId="39" xfId="0" applyNumberFormat="1" applyFont="1" applyBorder="1" applyAlignment="1"/>
    <xf numFmtId="164" fontId="30" fillId="0" borderId="15" xfId="1" applyFont="1" applyBorder="1" applyAlignment="1" applyProtection="1">
      <alignment vertical="top" wrapText="1"/>
    </xf>
    <xf numFmtId="164" fontId="30" fillId="0" borderId="14" xfId="1" applyFont="1" applyBorder="1" applyAlignment="1" applyProtection="1">
      <alignment vertical="top" wrapText="1"/>
    </xf>
    <xf numFmtId="0" fontId="32" fillId="4" borderId="8" xfId="0" applyFont="1" applyFill="1" applyBorder="1" applyAlignment="1">
      <alignment horizontal="left" vertical="top" wrapText="1"/>
    </xf>
    <xf numFmtId="164" fontId="30" fillId="0" borderId="8" xfId="1" applyFont="1" applyBorder="1" applyAlignment="1" applyProtection="1">
      <alignment vertical="top"/>
    </xf>
    <xf numFmtId="164" fontId="30" fillId="0" borderId="23" xfId="1" applyFont="1" applyBorder="1" applyAlignment="1" applyProtection="1">
      <alignment horizontal="left" vertical="top" wrapText="1"/>
    </xf>
    <xf numFmtId="164" fontId="30" fillId="0" borderId="17" xfId="1" applyFont="1" applyBorder="1" applyAlignment="1" applyProtection="1">
      <alignment vertical="top"/>
    </xf>
    <xf numFmtId="164" fontId="31" fillId="0" borderId="20" xfId="1" applyFont="1" applyBorder="1" applyAlignment="1" applyProtection="1">
      <alignment vertical="top" wrapText="1"/>
    </xf>
    <xf numFmtId="164" fontId="30" fillId="0" borderId="8" xfId="1" applyFont="1" applyBorder="1" applyAlignment="1" applyProtection="1">
      <alignment vertical="top" wrapText="1"/>
    </xf>
    <xf numFmtId="164" fontId="33" fillId="0" borderId="10" xfId="1" applyFont="1" applyBorder="1" applyAlignment="1" applyProtection="1">
      <alignment vertical="top" wrapText="1"/>
    </xf>
    <xf numFmtId="164" fontId="32" fillId="0" borderId="25" xfId="1" applyFont="1" applyBorder="1" applyAlignment="1" applyProtection="1">
      <alignment vertical="top" wrapText="1"/>
    </xf>
    <xf numFmtId="0" fontId="30" fillId="0" borderId="11" xfId="0" applyFont="1" applyBorder="1" applyAlignment="1">
      <alignment horizontal="center" vertical="center" wrapText="1"/>
    </xf>
    <xf numFmtId="0" fontId="31" fillId="0" borderId="11" xfId="0" applyFont="1" applyBorder="1" applyAlignment="1">
      <alignment vertical="top" wrapText="1"/>
    </xf>
    <xf numFmtId="0" fontId="31" fillId="0" borderId="25" xfId="0" applyFont="1" applyBorder="1" applyAlignment="1">
      <alignment vertical="top" wrapText="1"/>
    </xf>
    <xf numFmtId="0" fontId="30" fillId="0" borderId="1" xfId="0" applyFont="1" applyBorder="1" applyAlignment="1">
      <alignment horizontal="center" vertical="center" wrapText="1"/>
    </xf>
    <xf numFmtId="0" fontId="31" fillId="0" borderId="1" xfId="0" applyFont="1" applyBorder="1" applyAlignment="1">
      <alignment vertical="top" wrapText="1"/>
    </xf>
    <xf numFmtId="0" fontId="31" fillId="0" borderId="20" xfId="0" applyFont="1" applyBorder="1" applyAlignment="1">
      <alignment vertical="top" wrapText="1"/>
    </xf>
    <xf numFmtId="164" fontId="31" fillId="0" borderId="1" xfId="0" applyNumberFormat="1" applyFont="1" applyBorder="1" applyAlignment="1">
      <alignment vertical="top" wrapText="1"/>
    </xf>
    <xf numFmtId="0" fontId="30" fillId="0" borderId="1" xfId="0" applyFont="1" applyFill="1" applyBorder="1" applyAlignment="1">
      <alignment horizontal="center" vertical="top"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left" vertical="top" wrapText="1"/>
    </xf>
    <xf numFmtId="0" fontId="31" fillId="0" borderId="1" xfId="0" applyFont="1" applyFill="1" applyBorder="1" applyAlignment="1">
      <alignment horizontal="left" vertical="top" wrapText="1"/>
    </xf>
    <xf numFmtId="1" fontId="33" fillId="0" borderId="1" xfId="3" applyNumberFormat="1" applyFont="1" applyBorder="1" applyAlignment="1" applyProtection="1">
      <alignment horizontal="center"/>
    </xf>
    <xf numFmtId="164" fontId="30" fillId="0" borderId="17" xfId="1" applyFont="1" applyBorder="1" applyAlignment="1" applyProtection="1">
      <alignment vertical="top" wrapText="1"/>
    </xf>
    <xf numFmtId="164" fontId="32" fillId="0" borderId="11" xfId="1" applyFont="1" applyBorder="1" applyAlignment="1" applyProtection="1">
      <alignment vertical="top" wrapText="1"/>
    </xf>
    <xf numFmtId="49" fontId="33" fillId="6" borderId="12" xfId="0" applyNumberFormat="1" applyFont="1" applyFill="1" applyBorder="1" applyAlignment="1">
      <alignment horizontal="center" vertical="center" wrapText="1"/>
    </xf>
    <xf numFmtId="49" fontId="31" fillId="0" borderId="12" xfId="0" applyNumberFormat="1" applyFont="1" applyBorder="1" applyAlignment="1">
      <alignment horizontal="center" vertical="top" wrapText="1"/>
    </xf>
    <xf numFmtId="0" fontId="33" fillId="0" borderId="12" xfId="0" applyFont="1" applyBorder="1" applyAlignment="1">
      <alignment horizontal="left" vertical="top" wrapText="1"/>
    </xf>
    <xf numFmtId="164" fontId="31" fillId="0" borderId="20" xfId="1" applyFont="1" applyBorder="1" applyAlignment="1" applyProtection="1">
      <alignment horizontal="right" vertical="top" wrapText="1"/>
    </xf>
    <xf numFmtId="0" fontId="33" fillId="0" borderId="1" xfId="3" applyFont="1" applyBorder="1" applyAlignment="1" applyProtection="1"/>
    <xf numFmtId="1" fontId="32" fillId="4" borderId="15" xfId="0" applyNumberFormat="1" applyFont="1" applyFill="1" applyBorder="1" applyAlignment="1">
      <alignment horizontal="center" vertical="center" wrapText="1"/>
    </xf>
    <xf numFmtId="0" fontId="30" fillId="0" borderId="50" xfId="0" applyFont="1" applyBorder="1" applyAlignment="1">
      <alignment horizontal="center"/>
    </xf>
    <xf numFmtId="0" fontId="30" fillId="0" borderId="8" xfId="0" applyFont="1" applyBorder="1">
      <alignment vertical="center"/>
    </xf>
    <xf numFmtId="0" fontId="30" fillId="0" borderId="8" xfId="0" applyFont="1" applyBorder="1" applyAlignment="1"/>
    <xf numFmtId="0" fontId="30" fillId="0" borderId="8" xfId="0" applyFont="1" applyBorder="1" applyAlignment="1">
      <alignment horizontal="center" vertical="center"/>
    </xf>
    <xf numFmtId="164" fontId="33" fillId="0" borderId="25" xfId="1" applyFont="1" applyBorder="1" applyAlignment="1" applyProtection="1">
      <alignment vertical="top" wrapText="1"/>
    </xf>
    <xf numFmtId="164" fontId="30" fillId="0" borderId="20" xfId="1" applyFont="1" applyBorder="1" applyAlignment="1" applyProtection="1">
      <alignment horizontal="right" vertical="top" wrapText="1"/>
    </xf>
    <xf numFmtId="164" fontId="30" fillId="0" borderId="8" xfId="1" applyFont="1" applyBorder="1" applyAlignment="1" applyProtection="1">
      <alignment horizontal="right" vertical="top" wrapText="1"/>
    </xf>
    <xf numFmtId="164" fontId="31" fillId="0" borderId="25" xfId="1" applyFont="1" applyBorder="1" applyAlignment="1" applyProtection="1">
      <alignment vertical="top" wrapText="1"/>
    </xf>
    <xf numFmtId="164" fontId="31" fillId="0" borderId="34" xfId="0" applyNumberFormat="1" applyFont="1" applyBorder="1" applyAlignment="1">
      <alignment horizontal="right" vertical="top" wrapText="1"/>
    </xf>
    <xf numFmtId="164" fontId="30" fillId="0" borderId="15" xfId="1" applyFont="1" applyBorder="1" applyAlignment="1" applyProtection="1">
      <alignment horizontal="right" vertical="top" wrapText="1"/>
    </xf>
    <xf numFmtId="164" fontId="30" fillId="0" borderId="17" xfId="1" applyFont="1" applyBorder="1" applyAlignment="1" applyProtection="1">
      <alignment horizontal="right" vertical="top" wrapText="1"/>
    </xf>
    <xf numFmtId="0" fontId="31" fillId="4" borderId="1" xfId="0" applyFont="1" applyFill="1" applyBorder="1" applyAlignment="1">
      <alignment horizontal="center" vertical="top" wrapText="1"/>
    </xf>
    <xf numFmtId="49" fontId="33" fillId="4" borderId="12" xfId="0" applyNumberFormat="1" applyFont="1" applyFill="1" applyBorder="1" applyAlignment="1">
      <alignment horizontal="center" vertical="top" wrapText="1"/>
    </xf>
    <xf numFmtId="1" fontId="32" fillId="4" borderId="8" xfId="0" applyNumberFormat="1" applyFont="1" applyFill="1" applyBorder="1" applyAlignment="1">
      <alignment horizontal="center" vertical="top" wrapText="1"/>
    </xf>
    <xf numFmtId="49" fontId="30" fillId="0" borderId="8" xfId="0" applyNumberFormat="1" applyFont="1" applyBorder="1" applyAlignment="1"/>
    <xf numFmtId="0" fontId="30" fillId="0" borderId="8" xfId="0" applyFont="1" applyBorder="1" applyAlignment="1">
      <alignment horizontal="left" vertical="center"/>
    </xf>
    <xf numFmtId="164" fontId="30" fillId="0" borderId="8" xfId="1" applyFont="1" applyBorder="1" applyAlignment="1" applyProtection="1">
      <alignment horizontal="right" vertical="center"/>
    </xf>
    <xf numFmtId="164" fontId="30" fillId="0" borderId="17" xfId="1" applyFont="1" applyBorder="1" applyAlignment="1" applyProtection="1">
      <alignment horizontal="right" vertical="center"/>
    </xf>
    <xf numFmtId="0" fontId="32" fillId="0" borderId="1" xfId="0" applyFont="1" applyBorder="1" applyAlignment="1">
      <alignment horizontal="left" wrapText="1"/>
    </xf>
    <xf numFmtId="164" fontId="30" fillId="0" borderId="20" xfId="1" applyFont="1" applyBorder="1" applyAlignment="1" applyProtection="1">
      <alignment horizontal="right" wrapText="1"/>
    </xf>
    <xf numFmtId="164" fontId="30" fillId="0" borderId="1" xfId="1" applyFont="1" applyBorder="1" applyAlignment="1" applyProtection="1">
      <alignment horizontal="right" wrapText="1"/>
    </xf>
    <xf numFmtId="0" fontId="33" fillId="0" borderId="1" xfId="3" applyFont="1" applyBorder="1" applyAlignment="1" applyProtection="1">
      <alignment vertical="top" wrapText="1"/>
    </xf>
    <xf numFmtId="164" fontId="32" fillId="4" borderId="50" xfId="1" applyFont="1" applyFill="1" applyBorder="1" applyAlignment="1" applyProtection="1">
      <alignment horizontal="center" vertical="top" wrapText="1"/>
    </xf>
    <xf numFmtId="49" fontId="32" fillId="4" borderId="8" xfId="1" applyNumberFormat="1" applyFont="1" applyFill="1" applyBorder="1" applyAlignment="1" applyProtection="1">
      <alignment horizontal="center" vertical="center" wrapText="1"/>
    </xf>
    <xf numFmtId="49" fontId="32" fillId="4" borderId="8" xfId="1" applyNumberFormat="1" applyFont="1" applyFill="1" applyBorder="1" applyAlignment="1" applyProtection="1">
      <alignment horizontal="center" vertical="top" wrapText="1"/>
    </xf>
    <xf numFmtId="164" fontId="32" fillId="0" borderId="8" xfId="1" applyFont="1" applyBorder="1" applyAlignment="1" applyProtection="1">
      <alignment horizontal="left" vertical="top" wrapText="1"/>
    </xf>
    <xf numFmtId="1" fontId="32" fillId="4" borderId="11" xfId="0" applyNumberFormat="1" applyFont="1" applyFill="1" applyBorder="1" applyAlignment="1">
      <alignment horizontal="center" vertical="top" wrapText="1"/>
    </xf>
    <xf numFmtId="49" fontId="32" fillId="4" borderId="11" xfId="0" applyNumberFormat="1" applyFont="1" applyFill="1" applyBorder="1" applyAlignment="1">
      <alignment horizontal="left" vertical="top" wrapText="1"/>
    </xf>
    <xf numFmtId="49" fontId="32" fillId="4" borderId="1" xfId="0" applyNumberFormat="1" applyFont="1" applyFill="1" applyBorder="1" applyAlignment="1">
      <alignment horizontal="left" vertical="top" wrapText="1"/>
    </xf>
    <xf numFmtId="49" fontId="32" fillId="4" borderId="15" xfId="0" applyNumberFormat="1" applyFont="1" applyFill="1" applyBorder="1" applyAlignment="1">
      <alignment horizontal="left" vertical="top" wrapText="1"/>
    </xf>
    <xf numFmtId="164" fontId="33" fillId="0" borderId="41" xfId="1" applyFont="1" applyBorder="1" applyAlignment="1" applyProtection="1">
      <alignment vertical="top" wrapText="1"/>
    </xf>
    <xf numFmtId="164" fontId="33" fillId="0" borderId="15" xfId="1" applyFont="1" applyBorder="1" applyAlignment="1" applyProtection="1">
      <alignment vertical="top" wrapText="1"/>
    </xf>
    <xf numFmtId="0" fontId="30" fillId="4" borderId="8" xfId="3" applyFont="1" applyFill="1" applyBorder="1" applyAlignment="1" applyProtection="1">
      <alignment horizontal="center" vertical="center" wrapText="1"/>
    </xf>
    <xf numFmtId="1" fontId="33" fillId="0" borderId="1" xfId="3" applyNumberFormat="1" applyFont="1" applyBorder="1" applyAlignment="1" applyProtection="1">
      <alignment horizontal="center" vertical="top"/>
    </xf>
    <xf numFmtId="0" fontId="32" fillId="0" borderId="1" xfId="3" applyFont="1" applyBorder="1" applyAlignment="1" applyProtection="1">
      <alignment vertical="top" wrapText="1"/>
    </xf>
    <xf numFmtId="164" fontId="31" fillId="0" borderId="32" xfId="1" applyNumberFormat="1" applyFont="1" applyBorder="1" applyAlignment="1" applyProtection="1">
      <alignment horizontal="right" vertical="top" wrapText="1"/>
    </xf>
    <xf numFmtId="0" fontId="32" fillId="0" borderId="8" xfId="0" applyFont="1" applyFill="1" applyBorder="1" applyAlignment="1">
      <alignment horizontal="left" vertical="top" wrapText="1"/>
    </xf>
    <xf numFmtId="164" fontId="30" fillId="0" borderId="8" xfId="1" applyFont="1" applyBorder="1" applyAlignment="1" applyProtection="1">
      <alignment horizontal="right"/>
    </xf>
    <xf numFmtId="164" fontId="30" fillId="0" borderId="17" xfId="1" applyFont="1" applyBorder="1" applyAlignment="1" applyProtection="1">
      <alignment horizontal="right"/>
    </xf>
    <xf numFmtId="0" fontId="33" fillId="0" borderId="1" xfId="3" applyFont="1" applyBorder="1" applyAlignment="1" applyProtection="1">
      <alignment vertical="center" wrapText="1"/>
    </xf>
    <xf numFmtId="0" fontId="31" fillId="0" borderId="12" xfId="0" applyFont="1" applyBorder="1" applyAlignment="1">
      <alignment horizontal="left" vertical="top" wrapText="1"/>
    </xf>
    <xf numFmtId="0" fontId="33" fillId="4" borderId="1" xfId="3" applyFont="1" applyFill="1" applyBorder="1" applyAlignment="1" applyProtection="1">
      <alignment vertical="center"/>
    </xf>
    <xf numFmtId="1" fontId="33" fillId="0" borderId="1" xfId="3" applyNumberFormat="1" applyFont="1" applyFill="1" applyBorder="1" applyAlignment="1" applyProtection="1">
      <alignment horizontal="center"/>
    </xf>
    <xf numFmtId="0" fontId="32" fillId="4" borderId="1" xfId="3" applyFont="1" applyFill="1" applyBorder="1" applyAlignment="1" applyProtection="1"/>
    <xf numFmtId="49" fontId="33" fillId="0" borderId="12" xfId="0" applyNumberFormat="1" applyFont="1" applyFill="1" applyBorder="1" applyAlignment="1">
      <alignment horizontal="center" vertical="center" wrapText="1"/>
    </xf>
    <xf numFmtId="49" fontId="33" fillId="0" borderId="1" xfId="0" applyNumberFormat="1" applyFont="1" applyFill="1" applyBorder="1" applyAlignment="1">
      <alignment horizontal="center" vertical="top" wrapText="1"/>
    </xf>
    <xf numFmtId="0" fontId="31" fillId="0" borderId="1" xfId="0" applyFont="1" applyFill="1" applyBorder="1" applyAlignment="1"/>
    <xf numFmtId="0" fontId="31" fillId="0" borderId="1" xfId="0" applyFont="1" applyBorder="1" applyAlignment="1"/>
    <xf numFmtId="49" fontId="32" fillId="4" borderId="11" xfId="0" applyNumberFormat="1" applyFont="1" applyFill="1" applyBorder="1" applyAlignment="1">
      <alignment horizontal="center" vertical="top" wrapText="1"/>
    </xf>
    <xf numFmtId="164" fontId="31" fillId="0" borderId="1" xfId="1" applyFont="1" applyBorder="1" applyAlignment="1" applyProtection="1"/>
    <xf numFmtId="164" fontId="31" fillId="0" borderId="1" xfId="1" applyNumberFormat="1" applyFont="1" applyBorder="1" applyAlignment="1" applyProtection="1"/>
    <xf numFmtId="0" fontId="33" fillId="4" borderId="1" xfId="3" applyFont="1" applyFill="1" applyBorder="1" applyAlignment="1" applyProtection="1">
      <alignment vertical="center" wrapText="1"/>
    </xf>
    <xf numFmtId="164" fontId="31" fillId="0" borderId="1" xfId="1" applyFont="1" applyBorder="1" applyAlignment="1" applyProtection="1">
      <alignment horizontal="center" vertical="top" wrapText="1"/>
    </xf>
    <xf numFmtId="164" fontId="31" fillId="0" borderId="20" xfId="1" applyFont="1" applyBorder="1" applyAlignment="1" applyProtection="1">
      <alignment horizontal="center" vertical="top" wrapText="1"/>
    </xf>
    <xf numFmtId="164" fontId="31" fillId="0" borderId="41" xfId="1" applyFont="1" applyBorder="1" applyAlignment="1" applyProtection="1">
      <alignment horizontal="right" vertical="top" wrapText="1"/>
    </xf>
    <xf numFmtId="49" fontId="32" fillId="4" borderId="50" xfId="0" applyNumberFormat="1" applyFont="1" applyFill="1" applyBorder="1" applyAlignment="1">
      <alignment horizontal="center" vertical="top" wrapText="1"/>
    </xf>
    <xf numFmtId="164" fontId="31" fillId="0" borderId="15" xfId="1" applyFont="1" applyBorder="1" applyAlignment="1" applyProtection="1">
      <alignment horizontal="right" vertical="top" wrapText="1"/>
    </xf>
    <xf numFmtId="164" fontId="32" fillId="0" borderId="0" xfId="1" applyFont="1" applyBorder="1" applyAlignment="1" applyProtection="1">
      <alignment vertical="top" wrapText="1"/>
    </xf>
    <xf numFmtId="164" fontId="30" fillId="0" borderId="32" xfId="1" applyFont="1" applyBorder="1" applyAlignment="1" applyProtection="1">
      <alignment horizontal="right" vertical="top" wrapText="1"/>
    </xf>
    <xf numFmtId="4" fontId="31" fillId="0" borderId="1" xfId="0" applyNumberFormat="1" applyFont="1" applyBorder="1" applyAlignment="1"/>
    <xf numFmtId="3" fontId="31" fillId="0" borderId="1" xfId="0" applyNumberFormat="1" applyFont="1" applyBorder="1" applyAlignment="1"/>
    <xf numFmtId="49" fontId="30" fillId="0" borderId="50" xfId="0" applyNumberFormat="1" applyFont="1" applyBorder="1" applyAlignment="1">
      <alignment horizontal="center"/>
    </xf>
    <xf numFmtId="164" fontId="31" fillId="0" borderId="20" xfId="1" applyNumberFormat="1" applyFont="1" applyBorder="1" applyAlignment="1" applyProtection="1">
      <alignment horizontal="right" vertical="top" wrapText="1"/>
    </xf>
    <xf numFmtId="0" fontId="30" fillId="0" borderId="1" xfId="0" applyFont="1" applyBorder="1" applyAlignment="1"/>
    <xf numFmtId="49" fontId="30" fillId="0" borderId="50" xfId="0" applyNumberFormat="1" applyFont="1" applyBorder="1" applyAlignment="1">
      <alignment horizontal="center" vertical="top" wrapText="1"/>
    </xf>
    <xf numFmtId="49" fontId="30" fillId="0" borderId="8" xfId="0" applyNumberFormat="1" applyFont="1" applyBorder="1" applyAlignment="1">
      <alignment horizontal="center" vertical="top" wrapText="1"/>
    </xf>
    <xf numFmtId="0" fontId="30" fillId="0" borderId="8" xfId="0" applyFont="1" applyBorder="1" applyAlignment="1">
      <alignment horizontal="left" vertical="top" wrapText="1"/>
    </xf>
    <xf numFmtId="0" fontId="30" fillId="4" borderId="60" xfId="3" applyFont="1" applyFill="1" applyBorder="1" applyAlignment="1" applyProtection="1">
      <alignment horizontal="center" vertical="top" wrapText="1"/>
    </xf>
    <xf numFmtId="0" fontId="30" fillId="4" borderId="61" xfId="3" applyFont="1" applyFill="1" applyBorder="1" applyAlignment="1" applyProtection="1">
      <alignment horizontal="center" vertical="top" wrapText="1"/>
    </xf>
    <xf numFmtId="49" fontId="33" fillId="4" borderId="33" xfId="0" applyNumberFormat="1" applyFont="1" applyFill="1" applyBorder="1" applyAlignment="1">
      <alignment horizontal="center" vertical="center" wrapText="1"/>
    </xf>
    <xf numFmtId="164" fontId="32" fillId="0" borderId="20" xfId="1" applyFont="1" applyBorder="1" applyAlignment="1" applyProtection="1">
      <alignment vertical="top" wrapText="1"/>
    </xf>
    <xf numFmtId="49" fontId="32" fillId="4" borderId="23" xfId="0" applyNumberFormat="1" applyFont="1" applyFill="1" applyBorder="1" applyAlignment="1">
      <alignment horizontal="center" vertical="top" wrapText="1"/>
    </xf>
    <xf numFmtId="49" fontId="32" fillId="4" borderId="23" xfId="0" applyNumberFormat="1" applyFont="1" applyFill="1" applyBorder="1" applyAlignment="1">
      <alignment horizontal="center" vertical="center" wrapText="1"/>
    </xf>
    <xf numFmtId="0" fontId="32" fillId="0" borderId="23" xfId="0" applyFont="1" applyBorder="1" applyAlignment="1">
      <alignment horizontal="left" vertical="top" wrapText="1"/>
    </xf>
    <xf numFmtId="164" fontId="32" fillId="0" borderId="24" xfId="1" applyFont="1" applyBorder="1" applyAlignment="1" applyProtection="1">
      <alignment vertical="top" wrapText="1"/>
    </xf>
    <xf numFmtId="49" fontId="32" fillId="4" borderId="48" xfId="0" applyNumberFormat="1" applyFont="1" applyFill="1" applyBorder="1" applyAlignment="1">
      <alignment horizontal="center" vertical="top" wrapText="1"/>
    </xf>
    <xf numFmtId="49" fontId="32" fillId="4" borderId="49" xfId="0" applyNumberFormat="1" applyFont="1" applyFill="1" applyBorder="1" applyAlignment="1">
      <alignment horizontal="center" vertical="center" wrapText="1"/>
    </xf>
    <xf numFmtId="49" fontId="32" fillId="4" borderId="49" xfId="0" applyNumberFormat="1" applyFont="1" applyFill="1" applyBorder="1" applyAlignment="1">
      <alignment horizontal="center" vertical="top" wrapText="1"/>
    </xf>
    <xf numFmtId="0" fontId="32" fillId="0" borderId="49" xfId="0" applyFont="1" applyBorder="1" applyAlignment="1">
      <alignment vertical="top" wrapText="1"/>
    </xf>
    <xf numFmtId="164" fontId="32" fillId="0" borderId="49" xfId="1" applyFont="1" applyBorder="1" applyAlignment="1" applyProtection="1">
      <alignment vertical="top" wrapText="1"/>
    </xf>
    <xf numFmtId="49" fontId="31" fillId="0" borderId="11" xfId="0" applyNumberFormat="1" applyFont="1" applyBorder="1" applyAlignment="1">
      <alignment horizontal="center" vertical="top" wrapText="1"/>
    </xf>
    <xf numFmtId="49" fontId="31" fillId="0" borderId="11" xfId="0" applyNumberFormat="1" applyFont="1" applyBorder="1" applyAlignment="1">
      <alignment horizontal="center" vertical="center" wrapText="1"/>
    </xf>
    <xf numFmtId="164" fontId="32" fillId="0" borderId="23" xfId="1" applyFont="1" applyBorder="1" applyAlignment="1" applyProtection="1">
      <alignment vertical="top" wrapText="1"/>
    </xf>
    <xf numFmtId="164" fontId="32" fillId="0" borderId="42" xfId="1" applyFont="1" applyBorder="1" applyAlignment="1" applyProtection="1">
      <alignment vertical="top" wrapText="1"/>
    </xf>
    <xf numFmtId="49" fontId="33" fillId="4" borderId="50" xfId="0" applyNumberFormat="1" applyFont="1" applyFill="1" applyBorder="1" applyAlignment="1">
      <alignment horizontal="center" vertical="top" wrapText="1"/>
    </xf>
    <xf numFmtId="49" fontId="33" fillId="4" borderId="8" xfId="0" applyNumberFormat="1" applyFont="1" applyFill="1" applyBorder="1" applyAlignment="1">
      <alignment horizontal="center" vertical="center" wrapText="1"/>
    </xf>
    <xf numFmtId="49" fontId="33" fillId="4" borderId="8" xfId="0" applyNumberFormat="1" applyFont="1" applyFill="1" applyBorder="1" applyAlignment="1">
      <alignment horizontal="center" vertical="top" wrapText="1"/>
    </xf>
    <xf numFmtId="0" fontId="30" fillId="4" borderId="52" xfId="3" applyFont="1" applyFill="1" applyBorder="1" applyAlignment="1" applyProtection="1">
      <alignment horizontal="center" vertical="top" wrapText="1"/>
    </xf>
    <xf numFmtId="164" fontId="31" fillId="0" borderId="11" xfId="1" applyFont="1" applyBorder="1" applyAlignment="1" applyProtection="1">
      <alignment horizontal="center" vertical="top" wrapText="1"/>
    </xf>
    <xf numFmtId="0" fontId="30" fillId="0" borderId="32" xfId="0" applyFont="1" applyBorder="1" applyAlignment="1">
      <alignment horizontal="left" vertical="top" wrapText="1"/>
    </xf>
    <xf numFmtId="0" fontId="31" fillId="0" borderId="32" xfId="0" applyFont="1" applyBorder="1" applyAlignment="1">
      <alignment horizontal="left" vertical="top" wrapText="1"/>
    </xf>
    <xf numFmtId="164" fontId="31" fillId="0" borderId="34" xfId="0" applyNumberFormat="1" applyFont="1" applyBorder="1" applyAlignment="1">
      <alignment horizontal="center" vertical="top" wrapText="1"/>
    </xf>
    <xf numFmtId="0" fontId="33" fillId="0" borderId="32" xfId="0" applyFont="1" applyBorder="1" applyAlignment="1">
      <alignment horizontal="left" vertical="top" wrapText="1"/>
    </xf>
    <xf numFmtId="164" fontId="30" fillId="0" borderId="32" xfId="1" applyFont="1" applyBorder="1" applyAlignment="1" applyProtection="1">
      <alignment vertical="top" wrapText="1"/>
    </xf>
    <xf numFmtId="0" fontId="32" fillId="4" borderId="32" xfId="0" applyFont="1" applyFill="1" applyBorder="1" applyAlignment="1">
      <alignment horizontal="left" vertical="top" wrapText="1"/>
    </xf>
    <xf numFmtId="0" fontId="33" fillId="4" borderId="32" xfId="3" applyFont="1" applyFill="1" applyBorder="1" applyAlignment="1" applyProtection="1">
      <alignment vertical="center"/>
    </xf>
    <xf numFmtId="0" fontId="32" fillId="0" borderId="32" xfId="0" applyFont="1" applyBorder="1" applyAlignment="1">
      <alignment horizontal="left" vertical="top" wrapText="1"/>
    </xf>
    <xf numFmtId="0" fontId="33" fillId="4" borderId="32" xfId="0" applyFont="1" applyFill="1" applyBorder="1" applyAlignment="1">
      <alignment horizontal="left" vertical="top" wrapText="1"/>
    </xf>
    <xf numFmtId="164" fontId="31" fillId="0" borderId="1" xfId="1" applyNumberFormat="1" applyFont="1" applyBorder="1" applyAlignment="1" applyProtection="1">
      <alignment horizontal="center" vertical="top" wrapText="1"/>
    </xf>
    <xf numFmtId="164" fontId="30" fillId="0" borderId="1" xfId="1" applyFont="1" applyBorder="1" applyAlignment="1" applyProtection="1">
      <alignment horizontal="center" vertical="top" wrapText="1"/>
    </xf>
    <xf numFmtId="0" fontId="32" fillId="4" borderId="45" xfId="0" applyFont="1" applyFill="1" applyBorder="1" applyAlignment="1">
      <alignment horizontal="left" vertical="top" wrapText="1"/>
    </xf>
    <xf numFmtId="164" fontId="30" fillId="0" borderId="15" xfId="1" applyFont="1" applyBorder="1" applyAlignment="1" applyProtection="1">
      <alignment horizontal="center" vertical="top" wrapText="1"/>
    </xf>
    <xf numFmtId="49" fontId="31" fillId="0" borderId="50" xfId="0" applyNumberFormat="1" applyFont="1" applyBorder="1" applyAlignment="1">
      <alignment horizontal="center"/>
    </xf>
    <xf numFmtId="49" fontId="31" fillId="0" borderId="8" xfId="0" applyNumberFormat="1" applyFont="1" applyBorder="1" applyAlignment="1">
      <alignment horizontal="center"/>
    </xf>
    <xf numFmtId="49" fontId="31" fillId="0" borderId="44" xfId="0" applyNumberFormat="1" applyFont="1" applyBorder="1" applyAlignment="1">
      <alignment horizontal="center" vertical="center"/>
    </xf>
    <xf numFmtId="164" fontId="30" fillId="0" borderId="8" xfId="1" applyFont="1" applyBorder="1" applyAlignment="1" applyProtection="1">
      <alignment horizontal="center"/>
    </xf>
    <xf numFmtId="164" fontId="31" fillId="0" borderId="12" xfId="0" applyNumberFormat="1" applyFont="1" applyBorder="1" applyAlignment="1">
      <alignment horizontal="center" vertical="top" wrapText="1"/>
    </xf>
    <xf numFmtId="164" fontId="31" fillId="0" borderId="33" xfId="0" applyNumberFormat="1" applyFont="1" applyBorder="1" applyAlignment="1">
      <alignment horizontal="center" vertical="top" wrapText="1"/>
    </xf>
    <xf numFmtId="164" fontId="30" fillId="0" borderId="17" xfId="1" applyFont="1" applyBorder="1" applyAlignment="1" applyProtection="1">
      <alignment horizontal="center"/>
    </xf>
    <xf numFmtId="164" fontId="31" fillId="0" borderId="1" xfId="0" applyNumberFormat="1" applyFont="1" applyBorder="1" applyAlignment="1"/>
    <xf numFmtId="164" fontId="31" fillId="0" borderId="34" xfId="0" applyNumberFormat="1" applyFont="1" applyBorder="1" applyAlignment="1"/>
    <xf numFmtId="0" fontId="30" fillId="0" borderId="62" xfId="0" applyFont="1" applyBorder="1" applyAlignment="1">
      <alignment horizontal="left" vertical="top" wrapText="1"/>
    </xf>
    <xf numFmtId="49" fontId="30" fillId="0" borderId="8" xfId="0" applyNumberFormat="1" applyFont="1" applyBorder="1" applyAlignment="1">
      <alignment horizontal="right" vertical="center"/>
    </xf>
    <xf numFmtId="49" fontId="30" fillId="0" borderId="8" xfId="0" applyNumberFormat="1" applyFont="1" applyBorder="1" applyAlignment="1">
      <alignment horizontal="right"/>
    </xf>
    <xf numFmtId="0" fontId="30" fillId="0" borderId="12" xfId="0" applyFont="1" applyBorder="1" applyAlignment="1">
      <alignment horizontal="left" vertical="top" wrapText="1"/>
    </xf>
    <xf numFmtId="0" fontId="32" fillId="4" borderId="12" xfId="0" applyFont="1" applyFill="1" applyBorder="1" applyAlignment="1">
      <alignment horizontal="left" vertical="top" wrapText="1"/>
    </xf>
    <xf numFmtId="0" fontId="33" fillId="4" borderId="12" xfId="3" applyFont="1" applyFill="1" applyBorder="1" applyAlignment="1" applyProtection="1">
      <alignment vertical="center"/>
    </xf>
    <xf numFmtId="0" fontId="33" fillId="4" borderId="12" xfId="0" applyFont="1" applyFill="1" applyBorder="1" applyAlignment="1">
      <alignment horizontal="left" vertical="top" wrapText="1"/>
    </xf>
    <xf numFmtId="164" fontId="31" fillId="0" borderId="0" xfId="0" applyNumberFormat="1" applyFont="1" applyBorder="1" applyAlignment="1"/>
    <xf numFmtId="49" fontId="32" fillId="4" borderId="14" xfId="0" applyNumberFormat="1" applyFont="1" applyFill="1" applyBorder="1" applyAlignment="1">
      <alignment horizontal="center" vertical="center" wrapText="1"/>
    </xf>
    <xf numFmtId="0" fontId="32" fillId="0" borderId="45" xfId="0" applyFont="1" applyBorder="1" applyAlignment="1">
      <alignment vertical="top" wrapText="1"/>
    </xf>
    <xf numFmtId="0" fontId="32" fillId="0" borderId="44" xfId="0" applyFont="1" applyBorder="1" applyAlignment="1">
      <alignment vertical="top" wrapText="1"/>
    </xf>
    <xf numFmtId="164" fontId="31" fillId="0" borderId="39" xfId="0" applyNumberFormat="1" applyFont="1" applyBorder="1" applyAlignment="1"/>
    <xf numFmtId="0" fontId="31" fillId="0" borderId="34" xfId="0" applyFont="1" applyBorder="1" applyAlignment="1"/>
    <xf numFmtId="164" fontId="31" fillId="0" borderId="1" xfId="1" applyFont="1" applyBorder="1" applyAlignment="1" applyProtection="1">
      <alignment vertical="top"/>
    </xf>
    <xf numFmtId="164" fontId="31" fillId="0" borderId="1" xfId="1" applyNumberFormat="1" applyFont="1" applyBorder="1" applyAlignment="1" applyProtection="1">
      <alignment vertical="top"/>
    </xf>
    <xf numFmtId="164" fontId="30" fillId="0" borderId="1" xfId="1" applyFont="1" applyBorder="1" applyAlignment="1" applyProtection="1"/>
    <xf numFmtId="4" fontId="31" fillId="0" borderId="1" xfId="0" applyNumberFormat="1" applyFont="1" applyBorder="1" applyAlignment="1">
      <alignment vertical="top"/>
    </xf>
    <xf numFmtId="49" fontId="30" fillId="0" borderId="15" xfId="0" applyNumberFormat="1" applyFont="1" applyBorder="1" applyAlignment="1">
      <alignment horizontal="center"/>
    </xf>
    <xf numFmtId="49" fontId="30" fillId="0" borderId="15" xfId="0" applyNumberFormat="1" applyFont="1" applyBorder="1">
      <alignment vertical="center"/>
    </xf>
    <xf numFmtId="49" fontId="30" fillId="0" borderId="15" xfId="0" applyNumberFormat="1" applyFont="1" applyBorder="1" applyAlignment="1"/>
    <xf numFmtId="49" fontId="30" fillId="0" borderId="15" xfId="0" applyNumberFormat="1" applyFont="1" applyBorder="1" applyAlignment="1">
      <alignment horizontal="center" vertical="center"/>
    </xf>
    <xf numFmtId="0" fontId="30" fillId="0" borderId="15" xfId="0" applyFont="1" applyBorder="1" applyAlignment="1">
      <alignment horizontal="left" wrapText="1"/>
    </xf>
    <xf numFmtId="164" fontId="30" fillId="0" borderId="15" xfId="1" applyFont="1" applyBorder="1" applyAlignment="1" applyProtection="1">
      <alignment horizontal="right"/>
    </xf>
    <xf numFmtId="164" fontId="33" fillId="0" borderId="25" xfId="0" applyNumberFormat="1" applyFont="1" applyBorder="1" applyAlignment="1">
      <alignment vertical="top" wrapText="1"/>
    </xf>
    <xf numFmtId="164" fontId="33" fillId="0" borderId="20" xfId="0" applyNumberFormat="1" applyFont="1" applyBorder="1" applyAlignment="1">
      <alignment vertical="top" wrapText="1"/>
    </xf>
    <xf numFmtId="164" fontId="30" fillId="0" borderId="41" xfId="1" applyFont="1" applyBorder="1" applyAlignment="1" applyProtection="1">
      <alignment horizontal="center" vertical="top" wrapText="1"/>
    </xf>
    <xf numFmtId="164" fontId="32" fillId="0" borderId="8" xfId="0" applyNumberFormat="1" applyFont="1" applyBorder="1" applyAlignment="1">
      <alignment vertical="top" wrapText="1"/>
    </xf>
    <xf numFmtId="164" fontId="32" fillId="0" borderId="43" xfId="0" applyNumberFormat="1" applyFont="1" applyBorder="1" applyAlignment="1">
      <alignment vertical="top" wrapText="1"/>
    </xf>
    <xf numFmtId="164" fontId="32" fillId="0" borderId="24" xfId="0" applyNumberFormat="1" applyFont="1" applyBorder="1" applyAlignment="1">
      <alignment vertical="top" wrapText="1"/>
    </xf>
    <xf numFmtId="0" fontId="32" fillId="0" borderId="49" xfId="0" applyFont="1" applyBorder="1" applyAlignment="1">
      <alignment horizontal="left" vertical="top" wrapText="1"/>
    </xf>
    <xf numFmtId="164" fontId="32" fillId="0" borderId="49" xfId="0" applyNumberFormat="1" applyFont="1" applyBorder="1" applyAlignment="1">
      <alignment vertical="top" wrapText="1"/>
    </xf>
    <xf numFmtId="164" fontId="33" fillId="0" borderId="11" xfId="0" applyNumberFormat="1" applyFont="1" applyBorder="1" applyAlignment="1">
      <alignment vertical="top" wrapText="1"/>
    </xf>
    <xf numFmtId="164" fontId="33" fillId="0" borderId="1" xfId="0" applyNumberFormat="1" applyFont="1" applyBorder="1" applyAlignment="1">
      <alignment vertical="top" wrapText="1"/>
    </xf>
    <xf numFmtId="164" fontId="32" fillId="0" borderId="17" xfId="0" applyNumberFormat="1" applyFont="1" applyBorder="1" applyAlignment="1">
      <alignment vertical="top" wrapText="1"/>
    </xf>
    <xf numFmtId="164" fontId="32" fillId="0" borderId="34" xfId="0" applyNumberFormat="1" applyFont="1" applyBorder="1" applyAlignment="1">
      <alignment vertical="top" wrapText="1"/>
    </xf>
    <xf numFmtId="164" fontId="32" fillId="0" borderId="23" xfId="0" applyNumberFormat="1" applyFont="1" applyBorder="1" applyAlignment="1">
      <alignment vertical="top" wrapText="1"/>
    </xf>
    <xf numFmtId="164" fontId="32" fillId="0" borderId="42" xfId="0" applyNumberFormat="1" applyFont="1" applyBorder="1" applyAlignment="1">
      <alignment vertical="top" wrapText="1"/>
    </xf>
    <xf numFmtId="164" fontId="31" fillId="0" borderId="32" xfId="1" applyFont="1" applyBorder="1" applyAlignment="1" applyProtection="1">
      <alignment vertical="top" wrapText="1"/>
    </xf>
    <xf numFmtId="0" fontId="30" fillId="4" borderId="39" xfId="3" applyFont="1" applyFill="1" applyBorder="1" applyAlignment="1" applyProtection="1">
      <alignment horizontal="center" vertical="top" wrapText="1"/>
    </xf>
    <xf numFmtId="0" fontId="30" fillId="4" borderId="47" xfId="3" applyFont="1" applyFill="1" applyBorder="1" applyAlignment="1" applyProtection="1">
      <alignment horizontal="center" vertical="top" wrapText="1"/>
    </xf>
    <xf numFmtId="0" fontId="30" fillId="0" borderId="61" xfId="0" applyFont="1" applyBorder="1" applyAlignment="1">
      <alignment horizontal="center" vertical="top" wrapText="1"/>
    </xf>
    <xf numFmtId="0" fontId="33" fillId="0" borderId="1" xfId="3" applyFont="1" applyFill="1" applyBorder="1" applyAlignment="1" applyProtection="1">
      <alignment vertical="top" wrapText="1"/>
    </xf>
    <xf numFmtId="0" fontId="33" fillId="0" borderId="11" xfId="0" applyFont="1" applyBorder="1" applyAlignment="1">
      <alignment vertical="top" wrapText="1"/>
    </xf>
    <xf numFmtId="164" fontId="33" fillId="0" borderId="20" xfId="1" applyFont="1" applyBorder="1" applyAlignment="1" applyProtection="1">
      <alignment vertical="top"/>
    </xf>
    <xf numFmtId="49" fontId="32" fillId="4" borderId="34" xfId="0" applyNumberFormat="1" applyFont="1" applyFill="1" applyBorder="1" applyAlignment="1">
      <alignment horizontal="left" vertical="top" wrapText="1"/>
    </xf>
    <xf numFmtId="0" fontId="30" fillId="0" borderId="1" xfId="0" applyFont="1" applyBorder="1" applyAlignment="1">
      <alignment vertical="center" wrapText="1"/>
    </xf>
    <xf numFmtId="164" fontId="31" fillId="0" borderId="1" xfId="1" applyFont="1" applyBorder="1" applyAlignment="1" applyProtection="1">
      <alignment horizontal="right" vertical="center" wrapText="1"/>
    </xf>
    <xf numFmtId="164" fontId="31" fillId="0" borderId="34" xfId="0" applyNumberFormat="1" applyFont="1" applyBorder="1" applyAlignment="1">
      <alignment horizontal="right" vertical="center" wrapText="1"/>
    </xf>
    <xf numFmtId="164" fontId="33" fillId="0" borderId="1" xfId="1" applyFont="1" applyBorder="1" applyAlignment="1" applyProtection="1">
      <alignment vertical="top"/>
    </xf>
    <xf numFmtId="164" fontId="31" fillId="0" borderId="12" xfId="0" applyNumberFormat="1" applyFont="1" applyBorder="1" applyAlignment="1">
      <alignment horizontal="right" vertical="center" wrapText="1"/>
    </xf>
    <xf numFmtId="164" fontId="31" fillId="0" borderId="33" xfId="0" applyNumberFormat="1" applyFont="1" applyBorder="1" applyAlignment="1">
      <alignment horizontal="right" vertical="center" wrapText="1"/>
    </xf>
    <xf numFmtId="49" fontId="31" fillId="4" borderId="1" xfId="0" applyNumberFormat="1" applyFont="1" applyFill="1" applyBorder="1" applyAlignment="1">
      <alignment horizontal="center" vertical="center" wrapText="1"/>
    </xf>
    <xf numFmtId="0" fontId="31" fillId="0" borderId="1" xfId="0" applyFont="1" applyBorder="1" applyAlignment="1">
      <alignment horizontal="justify" vertical="center" wrapText="1"/>
    </xf>
    <xf numFmtId="164" fontId="31" fillId="0" borderId="20" xfId="1" applyFont="1" applyBorder="1" applyAlignment="1" applyProtection="1">
      <alignment horizontal="right" vertical="center" wrapText="1"/>
    </xf>
    <xf numFmtId="164" fontId="31" fillId="0" borderId="1" xfId="1" applyNumberFormat="1" applyFont="1" applyBorder="1" applyAlignment="1" applyProtection="1">
      <alignment horizontal="right" vertical="center" wrapText="1"/>
    </xf>
    <xf numFmtId="0" fontId="32" fillId="4" borderId="1" xfId="0" applyFont="1" applyFill="1" applyBorder="1" applyAlignment="1">
      <alignment vertical="center" wrapText="1"/>
    </xf>
    <xf numFmtId="0" fontId="33" fillId="4" borderId="1" xfId="0" applyFont="1" applyFill="1" applyBorder="1" applyAlignment="1">
      <alignment vertical="center" wrapText="1"/>
    </xf>
    <xf numFmtId="0" fontId="33" fillId="0" borderId="1" xfId="0" applyFont="1" applyBorder="1" applyAlignment="1">
      <alignment horizontal="justify" vertical="center" wrapText="1"/>
    </xf>
    <xf numFmtId="164" fontId="30" fillId="0" borderId="1" xfId="1" applyFont="1" applyBorder="1" applyAlignment="1" applyProtection="1">
      <alignment horizontal="right" vertical="center" wrapText="1"/>
    </xf>
    <xf numFmtId="0" fontId="32" fillId="4" borderId="15" xfId="0" applyFont="1" applyFill="1" applyBorder="1" applyAlignment="1">
      <alignment vertical="center" wrapText="1"/>
    </xf>
    <xf numFmtId="164" fontId="30" fillId="0" borderId="41" xfId="1" applyFont="1" applyBorder="1" applyAlignment="1" applyProtection="1">
      <alignment horizontal="right" vertical="center" wrapText="1"/>
    </xf>
    <xf numFmtId="49" fontId="30" fillId="0" borderId="50" xfId="0" applyNumberFormat="1" applyFont="1" applyBorder="1">
      <alignment vertical="center"/>
    </xf>
    <xf numFmtId="49" fontId="30" fillId="0" borderId="7" xfId="0" applyNumberFormat="1" applyFont="1" applyBorder="1">
      <alignment vertical="center"/>
    </xf>
    <xf numFmtId="49" fontId="30" fillId="0" borderId="7" xfId="0" applyNumberFormat="1" applyFont="1" applyBorder="1" applyAlignment="1">
      <alignment horizontal="center" vertical="center"/>
    </xf>
    <xf numFmtId="0" fontId="32" fillId="4" borderId="8" xfId="0" applyFont="1" applyFill="1" applyBorder="1" applyAlignment="1">
      <alignment vertical="center" wrapText="1"/>
    </xf>
    <xf numFmtId="0" fontId="31" fillId="0" borderId="1" xfId="0" applyFont="1" applyBorder="1" applyAlignment="1">
      <alignment vertical="center" wrapText="1"/>
    </xf>
    <xf numFmtId="0" fontId="30" fillId="0" borderId="1" xfId="0" applyFont="1" applyBorder="1" applyAlignment="1">
      <alignment horizontal="justify" vertical="center" wrapText="1"/>
    </xf>
    <xf numFmtId="0" fontId="33" fillId="0" borderId="1" xfId="0" applyFont="1" applyBorder="1" applyAlignment="1">
      <alignment vertical="center" wrapText="1"/>
    </xf>
    <xf numFmtId="164" fontId="30" fillId="0" borderId="15" xfId="1" applyFont="1" applyBorder="1" applyAlignment="1" applyProtection="1">
      <alignment horizontal="right" vertical="center" wrapText="1"/>
    </xf>
    <xf numFmtId="0" fontId="33" fillId="0" borderId="1" xfId="0" applyFont="1" applyBorder="1" applyAlignment="1">
      <alignment horizontal="left" vertical="center" wrapText="1"/>
    </xf>
    <xf numFmtId="164" fontId="30" fillId="0" borderId="20" xfId="1" applyFont="1" applyBorder="1" applyAlignment="1" applyProtection="1">
      <alignment horizontal="right" vertical="center" wrapText="1"/>
    </xf>
    <xf numFmtId="0" fontId="32" fillId="0" borderId="8" xfId="0" applyFont="1" applyFill="1" applyBorder="1" applyAlignment="1">
      <alignment horizontal="justify" vertical="center" wrapText="1"/>
    </xf>
    <xf numFmtId="164" fontId="31" fillId="0" borderId="1" xfId="1" applyFont="1" applyBorder="1" applyAlignment="1" applyProtection="1">
      <alignment vertical="center" wrapText="1"/>
    </xf>
    <xf numFmtId="164" fontId="31" fillId="0" borderId="1" xfId="1" applyFont="1" applyBorder="1" applyAlignment="1" applyProtection="1">
      <alignment horizontal="right" vertical="center"/>
    </xf>
    <xf numFmtId="164" fontId="30" fillId="0" borderId="1" xfId="1" applyNumberFormat="1" applyFont="1" applyBorder="1" applyAlignment="1" applyProtection="1">
      <alignment horizontal="right" vertical="center" wrapText="1"/>
    </xf>
    <xf numFmtId="49" fontId="30" fillId="0" borderId="25" xfId="0" applyNumberFormat="1" applyFont="1" applyBorder="1">
      <alignment vertical="center"/>
    </xf>
    <xf numFmtId="49" fontId="30" fillId="0" borderId="63" xfId="0" applyNumberFormat="1" applyFont="1" applyBorder="1">
      <alignment vertical="center"/>
    </xf>
    <xf numFmtId="49" fontId="30" fillId="0" borderId="63" xfId="0" applyNumberFormat="1" applyFont="1" applyBorder="1" applyAlignment="1">
      <alignment horizontal="center" vertical="center"/>
    </xf>
    <xf numFmtId="0" fontId="32" fillId="0" borderId="6" xfId="0" applyFont="1" applyFill="1" applyBorder="1" applyAlignment="1">
      <alignment horizontal="justify" vertical="center" wrapText="1"/>
    </xf>
    <xf numFmtId="164" fontId="30" fillId="0" borderId="6" xfId="1" applyFont="1" applyBorder="1" applyAlignment="1" applyProtection="1">
      <alignment horizontal="right" vertical="center"/>
    </xf>
    <xf numFmtId="164" fontId="30" fillId="0" borderId="18" xfId="1" applyFont="1" applyBorder="1" applyAlignment="1" applyProtection="1">
      <alignment horizontal="right" vertical="center"/>
    </xf>
    <xf numFmtId="0" fontId="21" fillId="0" borderId="0" xfId="0" applyFont="1" applyAlignment="1"/>
    <xf numFmtId="0" fontId="39" fillId="4" borderId="8" xfId="3" applyFont="1" applyFill="1" applyBorder="1" applyAlignment="1" applyProtection="1">
      <alignment horizontal="center" vertical="top" wrapText="1"/>
    </xf>
    <xf numFmtId="0" fontId="39" fillId="0" borderId="8" xfId="0" applyFont="1" applyBorder="1" applyAlignment="1">
      <alignment horizontal="left" vertical="top" wrapText="1"/>
    </xf>
    <xf numFmtId="49" fontId="39" fillId="0" borderId="19" xfId="0" applyNumberFormat="1" applyFont="1" applyBorder="1" applyAlignment="1">
      <alignment horizontal="center" vertical="top" wrapText="1"/>
    </xf>
    <xf numFmtId="49" fontId="39" fillId="0" borderId="1"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0" fontId="39" fillId="0" borderId="1" xfId="0" applyFont="1" applyBorder="1" applyAlignment="1">
      <alignment horizontal="left" vertical="top" wrapText="1"/>
    </xf>
    <xf numFmtId="0" fontId="7" fillId="0" borderId="1" xfId="0" applyFont="1" applyBorder="1" applyAlignment="1">
      <alignment vertical="top" wrapText="1"/>
    </xf>
    <xf numFmtId="3" fontId="7" fillId="0" borderId="1" xfId="0" applyNumberFormat="1" applyFont="1" applyBorder="1" applyAlignment="1">
      <alignment vertical="top" wrapText="1"/>
    </xf>
    <xf numFmtId="0" fontId="7" fillId="0" borderId="20" xfId="0" applyFont="1" applyBorder="1" applyAlignment="1">
      <alignment vertical="top" wrapText="1"/>
    </xf>
    <xf numFmtId="49" fontId="7" fillId="0" borderId="19" xfId="0" applyNumberFormat="1" applyFont="1" applyBorder="1" applyAlignment="1">
      <alignment horizontal="center" vertical="top" wrapText="1"/>
    </xf>
    <xf numFmtId="49" fontId="7" fillId="0" borderId="12" xfId="0" applyNumberFormat="1" applyFont="1" applyBorder="1" applyAlignment="1">
      <alignment horizontal="center" vertical="top" wrapText="1"/>
    </xf>
    <xf numFmtId="164" fontId="6" fillId="0" borderId="1" xfId="1" applyFont="1" applyBorder="1" applyAlignment="1" applyProtection="1">
      <alignment horizontal="right" wrapText="1"/>
    </xf>
    <xf numFmtId="164" fontId="7" fillId="0" borderId="20" xfId="1" applyFont="1" applyBorder="1" applyAlignment="1" applyProtection="1">
      <alignment horizontal="right" wrapText="1"/>
    </xf>
    <xf numFmtId="164" fontId="7" fillId="0" borderId="1" xfId="1" applyNumberFormat="1" applyFont="1" applyBorder="1" applyAlignment="1" applyProtection="1">
      <alignment horizontal="right" wrapText="1"/>
    </xf>
    <xf numFmtId="164" fontId="7" fillId="0" borderId="20" xfId="1" applyNumberFormat="1" applyFont="1" applyBorder="1" applyAlignment="1" applyProtection="1">
      <alignment horizontal="right" wrapText="1"/>
    </xf>
    <xf numFmtId="164" fontId="7" fillId="0" borderId="1" xfId="1" applyFont="1" applyBorder="1" applyAlignment="1" applyProtection="1">
      <alignment horizontal="right" wrapText="1"/>
    </xf>
    <xf numFmtId="49" fontId="40" fillId="0" borderId="19" xfId="0" applyNumberFormat="1" applyFont="1" applyFill="1" applyBorder="1" applyAlignment="1">
      <alignment horizontal="center"/>
    </xf>
    <xf numFmtId="164" fontId="39" fillId="0" borderId="20" xfId="1" applyFont="1" applyBorder="1" applyAlignment="1" applyProtection="1"/>
    <xf numFmtId="164" fontId="39" fillId="0" borderId="20" xfId="1" applyNumberFormat="1" applyFont="1" applyBorder="1" applyAlignment="1" applyProtection="1"/>
    <xf numFmtId="49" fontId="41" fillId="0" borderId="19" xfId="0" applyNumberFormat="1" applyFont="1" applyFill="1" applyBorder="1" applyAlignment="1">
      <alignment horizontal="center"/>
    </xf>
    <xf numFmtId="49" fontId="39" fillId="0" borderId="12" xfId="0" applyNumberFormat="1" applyFont="1" applyBorder="1" applyAlignment="1">
      <alignment horizontal="center" vertical="top" wrapText="1"/>
    </xf>
    <xf numFmtId="49" fontId="41" fillId="0" borderId="1" xfId="0" applyNumberFormat="1" applyFont="1" applyFill="1" applyBorder="1" applyAlignment="1">
      <alignment horizontal="center"/>
    </xf>
    <xf numFmtId="49" fontId="40" fillId="0" borderId="1" xfId="0" applyNumberFormat="1" applyFont="1" applyFill="1" applyBorder="1" applyAlignment="1">
      <alignment horizontal="center"/>
    </xf>
    <xf numFmtId="49" fontId="40" fillId="0" borderId="26" xfId="0" applyNumberFormat="1" applyFont="1" applyFill="1" applyBorder="1" applyAlignment="1">
      <alignment horizontal="center"/>
    </xf>
    <xf numFmtId="49" fontId="40" fillId="0" borderId="15" xfId="0" applyNumberFormat="1" applyFont="1" applyFill="1" applyBorder="1" applyAlignment="1">
      <alignment horizontal="center"/>
    </xf>
    <xf numFmtId="0" fontId="7" fillId="0" borderId="15" xfId="0" applyFont="1" applyBorder="1" applyAlignment="1">
      <alignment horizontal="left" vertical="top" wrapText="1"/>
    </xf>
    <xf numFmtId="164" fontId="7" fillId="0" borderId="15" xfId="1" applyFont="1" applyBorder="1" applyAlignment="1" applyProtection="1">
      <alignment horizontal="right" wrapText="1"/>
    </xf>
    <xf numFmtId="164" fontId="7" fillId="0" borderId="41" xfId="1" applyFont="1" applyBorder="1" applyAlignment="1" applyProtection="1">
      <alignment horizontal="right" wrapText="1"/>
    </xf>
    <xf numFmtId="49" fontId="39" fillId="0" borderId="52" xfId="0" applyNumberFormat="1" applyFont="1" applyBorder="1" applyAlignment="1">
      <alignment horizontal="center" vertical="top" wrapText="1"/>
    </xf>
    <xf numFmtId="0" fontId="39" fillId="0" borderId="52" xfId="0" applyFont="1" applyBorder="1" applyAlignment="1">
      <alignment horizontal="left" vertical="top" wrapText="1"/>
    </xf>
    <xf numFmtId="164" fontId="39" fillId="0" borderId="52" xfId="1" applyFont="1" applyBorder="1" applyAlignment="1" applyProtection="1">
      <alignment horizontal="right" wrapText="1"/>
    </xf>
    <xf numFmtId="49" fontId="39" fillId="0" borderId="18" xfId="0" applyNumberFormat="1" applyFont="1" applyBorder="1" applyAlignment="1">
      <alignment horizontal="center" vertical="top" wrapText="1"/>
    </xf>
    <xf numFmtId="0" fontId="39" fillId="0" borderId="11" xfId="0" applyFont="1" applyBorder="1" applyAlignment="1">
      <alignment horizontal="left" vertical="top" wrapText="1"/>
    </xf>
    <xf numFmtId="164" fontId="7" fillId="0" borderId="11" xfId="1" applyFont="1" applyBorder="1" applyAlignment="1" applyProtection="1">
      <alignment horizontal="right" wrapText="1"/>
    </xf>
    <xf numFmtId="164" fontId="7" fillId="0" borderId="25" xfId="1" applyFont="1" applyBorder="1" applyAlignment="1" applyProtection="1">
      <alignment wrapText="1"/>
    </xf>
    <xf numFmtId="164" fontId="7" fillId="0" borderId="20" xfId="1" applyFont="1" applyBorder="1" applyAlignment="1" applyProtection="1">
      <alignment wrapText="1"/>
    </xf>
    <xf numFmtId="49" fontId="7" fillId="0" borderId="26" xfId="0" applyNumberFormat="1" applyFont="1" applyBorder="1" applyAlignment="1">
      <alignment horizontal="center" vertical="top" wrapText="1"/>
    </xf>
    <xf numFmtId="164" fontId="7" fillId="0" borderId="15" xfId="1" applyNumberFormat="1" applyFont="1" applyBorder="1" applyAlignment="1" applyProtection="1">
      <alignment horizontal="right" wrapText="1"/>
    </xf>
    <xf numFmtId="49" fontId="39" fillId="0" borderId="8" xfId="0" applyNumberFormat="1" applyFont="1" applyBorder="1" applyAlignment="1">
      <alignment horizontal="center" vertical="top" wrapText="1"/>
    </xf>
    <xf numFmtId="164" fontId="39" fillId="0" borderId="8" xfId="1" applyFont="1" applyBorder="1" applyAlignment="1" applyProtection="1">
      <alignment horizontal="right" wrapText="1"/>
    </xf>
    <xf numFmtId="49" fontId="39" fillId="0" borderId="27" xfId="0" applyNumberFormat="1" applyFont="1" applyBorder="1" applyAlignment="1">
      <alignment horizontal="center" vertical="top" wrapText="1"/>
    </xf>
    <xf numFmtId="49" fontId="39" fillId="0" borderId="34" xfId="0" applyNumberFormat="1" applyFont="1" applyBorder="1" applyAlignment="1">
      <alignment horizontal="center" vertical="top" wrapText="1"/>
    </xf>
    <xf numFmtId="0" fontId="39" fillId="0" borderId="34" xfId="0" applyFont="1" applyBorder="1" applyAlignment="1">
      <alignment horizontal="left" vertical="top" wrapText="1"/>
    </xf>
    <xf numFmtId="164" fontId="7" fillId="0" borderId="34" xfId="1" applyFont="1" applyBorder="1" applyAlignment="1" applyProtection="1">
      <alignment horizontal="right" wrapText="1"/>
    </xf>
    <xf numFmtId="164" fontId="7" fillId="0" borderId="43" xfId="1" applyFont="1" applyBorder="1" applyAlignment="1" applyProtection="1">
      <alignment wrapText="1"/>
    </xf>
    <xf numFmtId="0" fontId="7" fillId="0" borderId="1" xfId="0" applyFont="1" applyFill="1" applyBorder="1" applyAlignment="1">
      <alignment horizontal="left" vertical="top" wrapText="1"/>
    </xf>
    <xf numFmtId="49" fontId="7" fillId="0" borderId="15" xfId="0" applyNumberFormat="1" applyFont="1" applyBorder="1" applyAlignment="1">
      <alignment horizontal="center" vertical="top" wrapText="1"/>
    </xf>
    <xf numFmtId="164" fontId="7" fillId="0" borderId="41" xfId="1" applyFont="1" applyBorder="1" applyAlignment="1" applyProtection="1">
      <alignment wrapText="1"/>
    </xf>
    <xf numFmtId="0" fontId="40" fillId="0" borderId="1" xfId="0" applyFont="1" applyFill="1" applyBorder="1" applyAlignment="1">
      <alignment horizontal="left" vertical="top" wrapText="1"/>
    </xf>
    <xf numFmtId="49" fontId="40" fillId="0" borderId="19" xfId="0" applyNumberFormat="1" applyFont="1" applyBorder="1" applyAlignment="1">
      <alignment horizontal="center" vertical="top" wrapText="1"/>
    </xf>
    <xf numFmtId="49" fontId="40" fillId="0" borderId="1" xfId="0" applyNumberFormat="1" applyFont="1" applyBorder="1" applyAlignment="1">
      <alignment horizontal="center" vertical="top" wrapText="1"/>
    </xf>
    <xf numFmtId="164" fontId="7" fillId="0" borderId="20" xfId="1" applyFont="1" applyBorder="1" applyAlignment="1" applyProtection="1"/>
    <xf numFmtId="49" fontId="7" fillId="0" borderId="19"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40" fillId="0" borderId="1" xfId="0" applyFont="1" applyFill="1" applyBorder="1" applyAlignment="1">
      <alignment horizontal="left" vertical="center" wrapText="1"/>
    </xf>
    <xf numFmtId="164" fontId="7" fillId="0" borderId="1" xfId="1" applyFont="1" applyBorder="1" applyAlignment="1" applyProtection="1">
      <alignment horizontal="right" vertical="center" wrapText="1"/>
    </xf>
    <xf numFmtId="164" fontId="7" fillId="0" borderId="20" xfId="1" applyFont="1" applyBorder="1" applyAlignment="1" applyProtection="1">
      <alignment vertical="center" wrapText="1"/>
    </xf>
    <xf numFmtId="164" fontId="7" fillId="0" borderId="1" xfId="1" applyNumberFormat="1" applyFont="1" applyBorder="1" applyAlignment="1" applyProtection="1">
      <alignment horizontal="right" vertical="center" wrapText="1"/>
    </xf>
    <xf numFmtId="164" fontId="7" fillId="0" borderId="20" xfId="1" applyNumberFormat="1" applyFont="1" applyBorder="1" applyAlignment="1" applyProtection="1">
      <alignment vertical="center" wrapText="1"/>
    </xf>
    <xf numFmtId="164" fontId="7" fillId="0" borderId="20" xfId="1" applyFont="1" applyBorder="1" applyAlignment="1" applyProtection="1">
      <alignment vertical="center"/>
    </xf>
    <xf numFmtId="164" fontId="7" fillId="0" borderId="20" xfId="1" applyNumberFormat="1" applyFont="1" applyBorder="1" applyAlignment="1" applyProtection="1"/>
    <xf numFmtId="164" fontId="20" fillId="0" borderId="0" xfId="1" applyFont="1" applyAlignment="1" applyProtection="1"/>
    <xf numFmtId="49" fontId="7" fillId="0" borderId="19" xfId="0" applyNumberFormat="1" applyFont="1" applyFill="1" applyBorder="1" applyAlignment="1">
      <alignment horizontal="center" vertical="top" wrapText="1"/>
    </xf>
    <xf numFmtId="49" fontId="7" fillId="0" borderId="1" xfId="0" applyNumberFormat="1" applyFont="1" applyFill="1" applyBorder="1" applyAlignment="1">
      <alignment horizontal="center" vertical="top" wrapText="1"/>
    </xf>
    <xf numFmtId="0" fontId="40" fillId="0" borderId="1" xfId="0" applyFont="1" applyBorder="1" applyAlignment="1">
      <alignment horizontal="left" vertical="top" wrapText="1"/>
    </xf>
    <xf numFmtId="0" fontId="40" fillId="0" borderId="15" xfId="0" applyFont="1" applyBorder="1" applyAlignment="1">
      <alignment horizontal="left" vertical="top" wrapText="1"/>
    </xf>
    <xf numFmtId="164" fontId="39" fillId="0" borderId="1" xfId="1" applyFont="1" applyBorder="1" applyAlignment="1" applyProtection="1">
      <alignment horizontal="right" wrapText="1"/>
    </xf>
    <xf numFmtId="164" fontId="39" fillId="0" borderId="1" xfId="1" applyNumberFormat="1" applyFont="1" applyBorder="1" applyAlignment="1" applyProtection="1">
      <alignment horizontal="right" wrapText="1"/>
    </xf>
    <xf numFmtId="164" fontId="39" fillId="0" borderId="20" xfId="1" applyFont="1" applyBorder="1" applyAlignment="1" applyProtection="1">
      <alignment wrapText="1"/>
    </xf>
    <xf numFmtId="164" fontId="7" fillId="0" borderId="20" xfId="1" applyNumberFormat="1" applyFont="1" applyBorder="1" applyAlignment="1" applyProtection="1">
      <alignment wrapText="1"/>
    </xf>
    <xf numFmtId="164" fontId="39" fillId="0" borderId="20" xfId="1" applyNumberFormat="1" applyFont="1" applyBorder="1" applyAlignment="1" applyProtection="1">
      <alignment wrapText="1"/>
    </xf>
    <xf numFmtId="164" fontId="39" fillId="0" borderId="44" xfId="1" applyFont="1" applyBorder="1" applyAlignment="1" applyProtection="1">
      <alignment horizontal="right" wrapText="1"/>
    </xf>
    <xf numFmtId="164" fontId="7" fillId="0" borderId="17" xfId="1" applyFont="1" applyBorder="1" applyAlignment="1" applyProtection="1">
      <alignment horizontal="right" wrapText="1"/>
    </xf>
    <xf numFmtId="164" fontId="7" fillId="0" borderId="50" xfId="1" applyFont="1" applyBorder="1" applyAlignment="1" applyProtection="1">
      <alignment wrapText="1"/>
    </xf>
    <xf numFmtId="164" fontId="7" fillId="0" borderId="43" xfId="1" applyFont="1" applyBorder="1" applyAlignment="1" applyProtection="1">
      <alignment horizontal="right" wrapText="1"/>
    </xf>
    <xf numFmtId="164" fontId="39" fillId="0" borderId="20" xfId="1" applyFont="1" applyBorder="1" applyAlignment="1" applyProtection="1">
      <alignment horizontal="right" wrapText="1"/>
    </xf>
    <xf numFmtId="164" fontId="39" fillId="0" borderId="15" xfId="1" applyFont="1" applyBorder="1" applyAlignment="1" applyProtection="1">
      <alignment horizontal="right" wrapText="1"/>
    </xf>
    <xf numFmtId="164" fontId="39" fillId="0" borderId="41" xfId="1" applyFont="1" applyBorder="1" applyAlignment="1" applyProtection="1">
      <alignment horizontal="right" wrapText="1"/>
    </xf>
    <xf numFmtId="164" fontId="3" fillId="0" borderId="8" xfId="1" applyFont="1" applyBorder="1" applyAlignment="1" applyProtection="1">
      <alignment horizontal="right" wrapText="1"/>
    </xf>
    <xf numFmtId="49" fontId="41" fillId="4" borderId="27" xfId="0" applyNumberFormat="1" applyFont="1" applyFill="1" applyBorder="1" applyAlignment="1">
      <alignment horizontal="center" vertical="top" wrapText="1"/>
    </xf>
    <xf numFmtId="49" fontId="41" fillId="4" borderId="34" xfId="0" applyNumberFormat="1" applyFont="1" applyFill="1" applyBorder="1" applyAlignment="1">
      <alignment horizontal="center" vertical="top" wrapText="1"/>
    </xf>
    <xf numFmtId="0" fontId="41" fillId="4" borderId="34" xfId="0" applyFont="1" applyFill="1" applyBorder="1" applyAlignment="1">
      <alignment horizontal="left" vertical="top" wrapText="1"/>
    </xf>
    <xf numFmtId="49" fontId="41" fillId="4" borderId="19" xfId="0" applyNumberFormat="1" applyFont="1" applyFill="1" applyBorder="1" applyAlignment="1">
      <alignment horizontal="center" vertical="top" wrapText="1"/>
    </xf>
    <xf numFmtId="49" fontId="41" fillId="4" borderId="1" xfId="0" applyNumberFormat="1" applyFont="1" applyFill="1" applyBorder="1" applyAlignment="1">
      <alignment horizontal="center" vertical="top" wrapText="1"/>
    </xf>
    <xf numFmtId="0" fontId="41" fillId="4" borderId="1" xfId="0" applyFont="1" applyFill="1" applyBorder="1" applyAlignment="1">
      <alignment horizontal="left" vertical="top" wrapText="1"/>
    </xf>
    <xf numFmtId="49" fontId="40" fillId="4" borderId="19" xfId="0" applyNumberFormat="1" applyFont="1" applyFill="1" applyBorder="1" applyAlignment="1">
      <alignment horizontal="center" vertical="top" wrapText="1"/>
    </xf>
    <xf numFmtId="49" fontId="40" fillId="4" borderId="26" xfId="0" applyNumberFormat="1" applyFont="1" applyFill="1" applyBorder="1" applyAlignment="1">
      <alignment horizontal="center" vertical="top" wrapText="1"/>
    </xf>
    <xf numFmtId="49" fontId="40" fillId="4" borderId="1" xfId="0" applyNumberFormat="1" applyFont="1" applyFill="1" applyBorder="1" applyAlignment="1">
      <alignment horizontal="center" vertical="top" wrapText="1"/>
    </xf>
    <xf numFmtId="49" fontId="40" fillId="4" borderId="15" xfId="0" applyNumberFormat="1" applyFont="1" applyFill="1" applyBorder="1" applyAlignment="1">
      <alignment horizontal="center" vertical="top" wrapText="1"/>
    </xf>
    <xf numFmtId="0" fontId="41" fillId="0" borderId="34" xfId="0" applyFont="1" applyBorder="1" applyAlignment="1">
      <alignment horizontal="left" vertical="top" wrapText="1"/>
    </xf>
    <xf numFmtId="0" fontId="41" fillId="0" borderId="1" xfId="0" applyFont="1" applyBorder="1" applyAlignment="1">
      <alignment horizontal="left" vertical="top" wrapText="1"/>
    </xf>
    <xf numFmtId="49" fontId="41" fillId="4" borderId="8" xfId="0" applyNumberFormat="1" applyFont="1" applyFill="1" applyBorder="1" applyAlignment="1">
      <alignment horizontal="center" vertical="top" wrapText="1"/>
    </xf>
    <xf numFmtId="0" fontId="39" fillId="0" borderId="8" xfId="0" applyFont="1" applyBorder="1" applyAlignment="1">
      <alignment horizontal="left"/>
    </xf>
    <xf numFmtId="0" fontId="20" fillId="0" borderId="0" xfId="0" applyFont="1" applyAlignment="1" applyProtection="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protection locked="0"/>
    </xf>
    <xf numFmtId="0" fontId="7" fillId="0" borderId="0" xfId="0" applyFont="1" applyAlignment="1" applyProtection="1">
      <protection locked="0"/>
    </xf>
    <xf numFmtId="0" fontId="39" fillId="4" borderId="8" xfId="3" applyFont="1" applyFill="1" applyBorder="1" applyAlignment="1">
      <alignment horizontal="center" vertical="top" wrapText="1"/>
      <protection locked="0"/>
    </xf>
    <xf numFmtId="49" fontId="44" fillId="0" borderId="18" xfId="0" applyNumberFormat="1" applyFont="1" applyBorder="1" applyAlignment="1">
      <alignment horizontal="left"/>
    </xf>
    <xf numFmtId="49" fontId="44" fillId="0" borderId="11" xfId="0" applyNumberFormat="1" applyFont="1" applyBorder="1" applyAlignment="1">
      <alignment horizontal="center" vertical="center"/>
    </xf>
    <xf numFmtId="0" fontId="7" fillId="0" borderId="11" xfId="0" applyFont="1" applyBorder="1" applyAlignment="1">
      <alignment wrapText="1"/>
    </xf>
    <xf numFmtId="164" fontId="45" fillId="0" borderId="11" xfId="1" applyFont="1" applyBorder="1" applyAlignment="1">
      <protection locked="0"/>
    </xf>
    <xf numFmtId="164" fontId="7" fillId="0" borderId="1" xfId="1" applyFont="1" applyBorder="1" applyAlignment="1">
      <protection locked="0"/>
    </xf>
    <xf numFmtId="164" fontId="7" fillId="0" borderId="20" xfId="1" applyFont="1" applyBorder="1" applyAlignment="1">
      <protection locked="0"/>
    </xf>
    <xf numFmtId="49" fontId="44" fillId="0" borderId="19" xfId="0" applyNumberFormat="1" applyFont="1" applyBorder="1" applyAlignment="1">
      <alignment horizontal="left"/>
    </xf>
    <xf numFmtId="49" fontId="44" fillId="0" borderId="1" xfId="0" applyNumberFormat="1" applyFont="1" applyBorder="1" applyAlignment="1">
      <alignment horizontal="center" vertical="center"/>
    </xf>
    <xf numFmtId="164" fontId="44" fillId="0" borderId="1" xfId="1" applyFont="1" applyBorder="1" applyAlignment="1">
      <protection locked="0"/>
    </xf>
    <xf numFmtId="164" fontId="44" fillId="0" borderId="20" xfId="1" applyFont="1" applyBorder="1" applyAlignment="1">
      <protection locked="0"/>
    </xf>
    <xf numFmtId="0" fontId="39" fillId="0" borderId="1" xfId="0" applyFont="1" applyBorder="1" applyAlignment="1"/>
    <xf numFmtId="164" fontId="45" fillId="0" borderId="1" xfId="1" applyFont="1" applyBorder="1" applyAlignment="1">
      <protection locked="0"/>
    </xf>
    <xf numFmtId="164" fontId="44" fillId="0" borderId="1" xfId="1" applyFont="1" applyBorder="1" applyAlignment="1">
      <alignment vertical="top"/>
      <protection locked="0"/>
    </xf>
    <xf numFmtId="164" fontId="44" fillId="0" borderId="20" xfId="1" applyFont="1" applyBorder="1" applyAlignment="1">
      <alignment vertical="top"/>
      <protection locked="0"/>
    </xf>
    <xf numFmtId="0" fontId="44" fillId="0" borderId="1" xfId="0" applyFont="1" applyBorder="1" applyAlignment="1"/>
    <xf numFmtId="4" fontId="7" fillId="0" borderId="0" xfId="0" applyNumberFormat="1" applyFont="1" applyBorder="1" applyAlignment="1" applyProtection="1">
      <protection locked="0"/>
    </xf>
    <xf numFmtId="4" fontId="7" fillId="0" borderId="1" xfId="0" applyNumberFormat="1" applyFont="1" applyBorder="1" applyAlignment="1" applyProtection="1">
      <protection locked="0"/>
    </xf>
    <xf numFmtId="0" fontId="45" fillId="0" borderId="1" xfId="0" applyFont="1" applyBorder="1" applyAlignment="1"/>
    <xf numFmtId="0" fontId="44" fillId="0" borderId="1" xfId="0" applyFont="1" applyBorder="1" applyAlignment="1">
      <alignment wrapText="1"/>
    </xf>
    <xf numFmtId="49" fontId="44" fillId="0" borderId="21" xfId="0" applyNumberFormat="1" applyFont="1" applyBorder="1" applyAlignment="1">
      <alignment horizontal="left"/>
    </xf>
    <xf numFmtId="49" fontId="44" fillId="0" borderId="23" xfId="0" applyNumberFormat="1" applyFont="1" applyBorder="1" applyAlignment="1">
      <alignment horizontal="center" vertical="center"/>
    </xf>
    <xf numFmtId="0" fontId="44" fillId="0" borderId="23" xfId="0" applyFont="1" applyBorder="1" applyAlignment="1"/>
    <xf numFmtId="164" fontId="7" fillId="0" borderId="23" xfId="1" applyFont="1" applyBorder="1" applyAlignment="1">
      <protection locked="0"/>
    </xf>
    <xf numFmtId="164" fontId="7" fillId="0" borderId="24" xfId="1" applyFont="1" applyBorder="1" applyAlignment="1">
      <protection locked="0"/>
    </xf>
    <xf numFmtId="49" fontId="45" fillId="0" borderId="8" xfId="0" applyNumberFormat="1" applyFont="1" applyBorder="1" applyAlignment="1">
      <alignment horizontal="left" vertical="center"/>
    </xf>
    <xf numFmtId="49" fontId="45" fillId="0" borderId="8" xfId="0" applyNumberFormat="1" applyFont="1" applyBorder="1" applyAlignment="1">
      <alignment horizontal="center" vertical="center"/>
    </xf>
    <xf numFmtId="0" fontId="45" fillId="0" borderId="8" xfId="0" applyFont="1" applyBorder="1" applyAlignment="1">
      <alignment vertical="center"/>
    </xf>
    <xf numFmtId="164" fontId="39" fillId="0" borderId="8" xfId="1" applyFont="1" applyBorder="1" applyAlignment="1">
      <alignment vertical="center"/>
      <protection locked="0"/>
    </xf>
    <xf numFmtId="49" fontId="44" fillId="0" borderId="27" xfId="0" applyNumberFormat="1" applyFont="1" applyBorder="1" applyAlignment="1">
      <alignment horizontal="left"/>
    </xf>
    <xf numFmtId="49" fontId="44" fillId="0" borderId="34" xfId="0" applyNumberFormat="1" applyFont="1" applyBorder="1" applyAlignment="1">
      <alignment horizontal="center" vertical="center"/>
    </xf>
    <xf numFmtId="0" fontId="45" fillId="0" borderId="34" xfId="0" applyFont="1" applyBorder="1" applyAlignment="1"/>
    <xf numFmtId="164" fontId="39" fillId="0" borderId="34" xfId="1" applyFont="1" applyBorder="1" applyAlignment="1">
      <protection locked="0"/>
    </xf>
    <xf numFmtId="164" fontId="44" fillId="0" borderId="34" xfId="1" applyFont="1" applyBorder="1" applyAlignment="1">
      <alignment vertical="top"/>
      <protection locked="0"/>
    </xf>
    <xf numFmtId="164" fontId="7" fillId="0" borderId="34" xfId="1" applyFont="1" applyBorder="1" applyAlignment="1">
      <alignment vertical="top"/>
      <protection locked="0"/>
    </xf>
    <xf numFmtId="164" fontId="44" fillId="0" borderId="43" xfId="1" applyFont="1" applyBorder="1" applyAlignment="1">
      <alignment vertical="top"/>
      <protection locked="0"/>
    </xf>
    <xf numFmtId="49" fontId="44" fillId="0" borderId="26" xfId="0" applyNumberFormat="1" applyFont="1" applyBorder="1" applyAlignment="1">
      <alignment horizontal="left"/>
    </xf>
    <xf numFmtId="49" fontId="44" fillId="0" borderId="15" xfId="0" applyNumberFormat="1" applyFont="1" applyBorder="1" applyAlignment="1">
      <alignment horizontal="center" vertical="center"/>
    </xf>
    <xf numFmtId="0" fontId="44" fillId="0" borderId="15" xfId="0" applyFont="1" applyBorder="1" applyAlignment="1"/>
    <xf numFmtId="164" fontId="7" fillId="0" borderId="15" xfId="1" applyFont="1" applyBorder="1" applyAlignment="1">
      <protection locked="0"/>
    </xf>
    <xf numFmtId="164" fontId="7" fillId="0" borderId="41" xfId="1" applyFont="1" applyBorder="1" applyAlignment="1">
      <protection locked="0"/>
    </xf>
    <xf numFmtId="164" fontId="39" fillId="0" borderId="8" xfId="1" applyNumberFormat="1" applyFont="1" applyBorder="1" applyAlignment="1">
      <alignment vertical="center"/>
      <protection locked="0"/>
    </xf>
    <xf numFmtId="49" fontId="45" fillId="0" borderId="18" xfId="0" applyNumberFormat="1" applyFont="1" applyBorder="1" applyAlignment="1" applyProtection="1">
      <alignment horizontal="center" vertical="center"/>
      <protection locked="0"/>
    </xf>
    <xf numFmtId="0" fontId="45" fillId="0" borderId="33" xfId="0" applyFont="1" applyBorder="1" applyAlignment="1" applyProtection="1">
      <alignment horizontal="center"/>
      <protection locked="0"/>
    </xf>
    <xf numFmtId="0" fontId="45" fillId="0" borderId="28" xfId="0" applyFont="1" applyBorder="1" applyAlignment="1" applyProtection="1">
      <alignment horizontal="center"/>
      <protection locked="0"/>
    </xf>
    <xf numFmtId="10" fontId="45" fillId="0" borderId="7" xfId="2" applyNumberFormat="1" applyFont="1" applyBorder="1" applyAlignment="1">
      <alignment horizontal="center"/>
      <protection locked="0"/>
    </xf>
    <xf numFmtId="49" fontId="44" fillId="0" borderId="64" xfId="0" applyNumberFormat="1" applyFont="1" applyBorder="1" applyAlignment="1" applyProtection="1">
      <alignment horizontal="left"/>
      <protection locked="0"/>
    </xf>
    <xf numFmtId="2" fontId="44" fillId="0" borderId="1" xfId="1" applyNumberFormat="1" applyFont="1" applyBorder="1" applyAlignment="1">
      <protection locked="0"/>
    </xf>
    <xf numFmtId="4" fontId="44" fillId="0" borderId="1" xfId="0" applyNumberFormat="1" applyFont="1" applyBorder="1" applyAlignment="1" applyProtection="1">
      <protection locked="0"/>
    </xf>
    <xf numFmtId="49" fontId="44" fillId="0" borderId="33" xfId="0" applyNumberFormat="1" applyFont="1" applyBorder="1" applyAlignment="1" applyProtection="1">
      <alignment horizontal="left"/>
      <protection locked="0"/>
    </xf>
    <xf numFmtId="164" fontId="44" fillId="0" borderId="33" xfId="1" applyFont="1" applyBorder="1" applyAlignment="1">
      <protection locked="0"/>
    </xf>
    <xf numFmtId="164" fontId="44" fillId="0" borderId="34" xfId="1" applyFont="1" applyBorder="1" applyAlignment="1">
      <protection locked="0"/>
    </xf>
    <xf numFmtId="10" fontId="45" fillId="0" borderId="63" xfId="2" applyNumberFormat="1" applyFont="1" applyBorder="1" applyAlignment="1">
      <alignment horizontal="center"/>
      <protection locked="0"/>
    </xf>
    <xf numFmtId="164" fontId="44" fillId="0" borderId="12" xfId="1" applyFont="1" applyBorder="1" applyAlignment="1">
      <protection locked="0"/>
    </xf>
    <xf numFmtId="10" fontId="45" fillId="0" borderId="65" xfId="2" applyNumberFormat="1" applyFont="1" applyBorder="1" applyAlignment="1">
      <alignment horizontal="center"/>
      <protection locked="0"/>
    </xf>
    <xf numFmtId="164" fontId="44" fillId="0" borderId="15" xfId="1" applyFont="1" applyBorder="1" applyAlignment="1">
      <protection locked="0"/>
    </xf>
    <xf numFmtId="49" fontId="45" fillId="0" borderId="16" xfId="0" applyNumberFormat="1" applyFont="1" applyBorder="1" applyAlignment="1" applyProtection="1">
      <alignment horizontal="center"/>
      <protection locked="0"/>
    </xf>
    <xf numFmtId="2" fontId="45" fillId="0" borderId="23" xfId="1" applyNumberFormat="1" applyFont="1" applyBorder="1" applyAlignment="1">
      <alignment horizontal="center" vertical="center"/>
      <protection locked="0"/>
    </xf>
    <xf numFmtId="164" fontId="39" fillId="0" borderId="23" xfId="1" applyFont="1" applyBorder="1" applyAlignment="1">
      <protection locked="0"/>
    </xf>
    <xf numFmtId="4" fontId="45" fillId="0" borderId="23" xfId="0" applyNumberFormat="1" applyFont="1" applyBorder="1" applyAlignment="1" applyProtection="1">
      <protection locked="0"/>
    </xf>
    <xf numFmtId="49" fontId="45" fillId="0" borderId="28" xfId="0" applyNumberFormat="1" applyFont="1" applyBorder="1" applyAlignment="1" applyProtection="1">
      <alignment horizontal="left"/>
      <protection locked="0"/>
    </xf>
    <xf numFmtId="164" fontId="39" fillId="0" borderId="37" xfId="1" applyFont="1" applyBorder="1" applyAlignment="1">
      <protection locked="0"/>
    </xf>
    <xf numFmtId="164" fontId="39" fillId="0" borderId="8" xfId="1" applyFont="1" applyBorder="1" applyAlignment="1">
      <protection locked="0"/>
    </xf>
    <xf numFmtId="10" fontId="45" fillId="0" borderId="37" xfId="2" applyNumberFormat="1" applyFont="1" applyBorder="1" applyAlignment="1">
      <alignment horizontal="center"/>
      <protection locked="0"/>
    </xf>
    <xf numFmtId="0" fontId="39" fillId="4" borderId="52" xfId="3" applyFont="1" applyFill="1" applyBorder="1" applyAlignment="1">
      <alignment horizontal="center" vertical="top" wrapText="1"/>
      <protection locked="0"/>
    </xf>
    <xf numFmtId="0" fontId="39" fillId="4" borderId="52" xfId="3" applyFont="1" applyFill="1" applyBorder="1" applyAlignment="1">
      <alignment horizontal="center" vertical="center" wrapText="1"/>
      <protection locked="0"/>
    </xf>
    <xf numFmtId="0" fontId="39" fillId="0" borderId="52" xfId="0" applyFont="1" applyBorder="1" applyAlignment="1" applyProtection="1">
      <alignment horizontal="center" vertical="top"/>
      <protection locked="0"/>
    </xf>
    <xf numFmtId="49" fontId="7" fillId="0" borderId="18" xfId="0" applyNumberFormat="1" applyFont="1" applyBorder="1" applyAlignment="1" applyProtection="1">
      <alignment horizontal="center"/>
      <protection locked="0"/>
    </xf>
    <xf numFmtId="49" fontId="7" fillId="0" borderId="11" xfId="0" applyNumberFormat="1" applyFont="1" applyBorder="1" applyAlignment="1" applyProtection="1">
      <alignment horizontal="center" vertical="center"/>
      <protection locked="0"/>
    </xf>
    <xf numFmtId="49" fontId="7" fillId="0" borderId="11" xfId="0" applyNumberFormat="1" applyFont="1" applyBorder="1" applyAlignment="1">
      <alignment horizontal="center" vertical="top" wrapText="1"/>
    </xf>
    <xf numFmtId="0" fontId="7" fillId="0" borderId="11" xfId="0" applyFont="1" applyBorder="1" applyAlignment="1"/>
    <xf numFmtId="164" fontId="7" fillId="0" borderId="25" xfId="1" applyFont="1" applyBorder="1" applyAlignment="1" applyProtection="1">
      <alignment horizontal="right" wrapText="1"/>
    </xf>
    <xf numFmtId="49" fontId="7" fillId="0" borderId="19" xfId="0" applyNumberFormat="1" applyFont="1" applyBorder="1" applyAlignment="1" applyProtection="1">
      <alignment horizontal="center"/>
      <protection locked="0"/>
    </xf>
    <xf numFmtId="49" fontId="7" fillId="0" borderId="1" xfId="0" applyNumberFormat="1" applyFont="1" applyBorder="1" applyAlignment="1" applyProtection="1">
      <alignment horizontal="center" vertical="center"/>
      <protection locked="0"/>
    </xf>
    <xf numFmtId="0" fontId="7" fillId="0" borderId="1" xfId="0" applyFont="1" applyBorder="1" applyAlignment="1"/>
    <xf numFmtId="164" fontId="7" fillId="0" borderId="1" xfId="0" applyNumberFormat="1" applyFont="1" applyBorder="1" applyAlignment="1" applyProtection="1">
      <protection locked="0"/>
    </xf>
    <xf numFmtId="164" fontId="7" fillId="0" borderId="20" xfId="0" applyNumberFormat="1" applyFont="1" applyBorder="1" applyAlignment="1" applyProtection="1">
      <protection locked="0"/>
    </xf>
    <xf numFmtId="0" fontId="40" fillId="4" borderId="1" xfId="0" applyFont="1" applyFill="1" applyBorder="1" applyAlignment="1">
      <alignment horizontal="left" vertical="top" wrapText="1"/>
    </xf>
    <xf numFmtId="49" fontId="7" fillId="0" borderId="21" xfId="0" applyNumberFormat="1" applyFont="1" applyBorder="1" applyAlignment="1" applyProtection="1">
      <alignment horizontal="center"/>
      <protection locked="0"/>
    </xf>
    <xf numFmtId="49" fontId="7" fillId="0" borderId="23" xfId="0" applyNumberFormat="1" applyFont="1" applyBorder="1" applyAlignment="1" applyProtection="1">
      <alignment horizontal="center" vertical="center"/>
      <protection locked="0"/>
    </xf>
    <xf numFmtId="49" fontId="7" fillId="0" borderId="23" xfId="0" applyNumberFormat="1" applyFont="1" applyBorder="1" applyAlignment="1">
      <alignment horizontal="center" vertical="top" wrapText="1"/>
    </xf>
    <xf numFmtId="0" fontId="7" fillId="0" borderId="23" xfId="0" applyFont="1" applyBorder="1" applyAlignment="1"/>
    <xf numFmtId="49" fontId="39" fillId="0" borderId="49" xfId="0" applyNumberFormat="1" applyFont="1" applyBorder="1" applyAlignment="1" applyProtection="1">
      <alignment horizontal="left"/>
      <protection locked="0"/>
    </xf>
    <xf numFmtId="49" fontId="39" fillId="0" borderId="49" xfId="0" applyNumberFormat="1" applyFont="1" applyBorder="1" applyAlignment="1" applyProtection="1">
      <alignment horizontal="center" vertical="center"/>
      <protection locked="0"/>
    </xf>
    <xf numFmtId="0" fontId="39" fillId="0" borderId="49" xfId="0" applyFont="1" applyBorder="1" applyAlignment="1" applyProtection="1">
      <alignment vertical="center"/>
      <protection locked="0"/>
    </xf>
    <xf numFmtId="164" fontId="39" fillId="0" borderId="49" xfId="1" applyFont="1" applyBorder="1" applyAlignment="1">
      <alignment vertical="center"/>
      <protection locked="0"/>
    </xf>
    <xf numFmtId="49" fontId="44" fillId="0" borderId="19" xfId="0" applyNumberFormat="1" applyFont="1" applyBorder="1" applyAlignment="1">
      <alignment horizontal="center" vertical="center"/>
    </xf>
    <xf numFmtId="0" fontId="7" fillId="0" borderId="34" xfId="0" applyFont="1" applyBorder="1">
      <alignment vertical="center"/>
    </xf>
    <xf numFmtId="164" fontId="7" fillId="0" borderId="34" xfId="1" applyFont="1" applyBorder="1" applyAlignment="1">
      <protection locked="0"/>
    </xf>
    <xf numFmtId="0" fontId="7" fillId="0" borderId="1" xfId="0" applyFont="1" applyBorder="1">
      <alignment vertical="center"/>
    </xf>
    <xf numFmtId="164" fontId="7" fillId="0" borderId="32" xfId="1" applyFont="1" applyBorder="1" applyAlignment="1" applyProtection="1">
      <alignment horizontal="right" wrapText="1"/>
    </xf>
    <xf numFmtId="0" fontId="7" fillId="0" borderId="15" xfId="0" applyFont="1" applyBorder="1" applyAlignment="1">
      <alignment vertical="center" wrapText="1"/>
    </xf>
    <xf numFmtId="164" fontId="7" fillId="0" borderId="32" xfId="1" applyFont="1" applyBorder="1" applyAlignment="1">
      <protection locked="0"/>
    </xf>
    <xf numFmtId="49" fontId="39" fillId="0" borderId="8" xfId="0" applyNumberFormat="1" applyFont="1" applyBorder="1" applyAlignment="1" applyProtection="1">
      <alignment horizontal="left" vertical="center"/>
      <protection locked="0"/>
    </xf>
    <xf numFmtId="49" fontId="39" fillId="0" borderId="8" xfId="0" applyNumberFormat="1" applyFont="1" applyBorder="1" applyAlignment="1" applyProtection="1">
      <alignment horizontal="center" vertical="center"/>
      <protection locked="0"/>
    </xf>
    <xf numFmtId="0" fontId="39" fillId="0" borderId="8" xfId="0" applyFont="1" applyBorder="1" applyAlignment="1" applyProtection="1">
      <alignment vertical="center"/>
      <protection locked="0"/>
    </xf>
    <xf numFmtId="164" fontId="39" fillId="0" borderId="44" xfId="1" applyFont="1" applyBorder="1" applyAlignment="1">
      <alignment vertical="center"/>
      <protection locked="0"/>
    </xf>
    <xf numFmtId="164" fontId="39" fillId="0" borderId="17" xfId="1" applyFont="1" applyBorder="1" applyAlignment="1">
      <alignment vertical="center"/>
      <protection locked="0"/>
    </xf>
    <xf numFmtId="164" fontId="20" fillId="0" borderId="0" xfId="1" applyFont="1" applyAlignment="1">
      <protection locked="0"/>
    </xf>
    <xf numFmtId="0" fontId="2" fillId="0" borderId="1" xfId="0" quotePrefix="1" applyFont="1" applyBorder="1" applyAlignment="1">
      <alignment horizontal="left" vertical="top" wrapText="1"/>
    </xf>
    <xf numFmtId="0" fontId="6" fillId="0" borderId="1" xfId="0" quotePrefix="1" applyFont="1" applyBorder="1" applyAlignment="1">
      <alignment horizontal="left" vertical="top" wrapText="1"/>
    </xf>
    <xf numFmtId="0" fontId="6" fillId="0" borderId="1" xfId="0" quotePrefix="1" applyFont="1" applyBorder="1" applyAlignment="1">
      <alignment horizontal="left"/>
    </xf>
    <xf numFmtId="0" fontId="36" fillId="4" borderId="2" xfId="0" applyFont="1" applyFill="1" applyBorder="1" applyAlignment="1" applyProtection="1">
      <alignment horizontal="center"/>
      <protection locked="0"/>
    </xf>
    <xf numFmtId="0" fontId="36" fillId="4" borderId="3" xfId="0" applyFont="1" applyFill="1" applyBorder="1" applyAlignment="1" applyProtection="1">
      <alignment horizontal="center"/>
      <protection locked="0"/>
    </xf>
    <xf numFmtId="0" fontId="36" fillId="4" borderId="35" xfId="0" applyFont="1" applyFill="1" applyBorder="1" applyAlignment="1" applyProtection="1">
      <alignment horizontal="center"/>
      <protection locked="0"/>
    </xf>
    <xf numFmtId="0" fontId="37" fillId="4" borderId="4" xfId="0" applyFont="1" applyFill="1" applyBorder="1" applyAlignment="1" applyProtection="1">
      <alignment horizontal="center"/>
      <protection locked="0"/>
    </xf>
    <xf numFmtId="0" fontId="37" fillId="4" borderId="0" xfId="0" applyFont="1" applyFill="1" applyBorder="1" applyAlignment="1" applyProtection="1">
      <alignment horizontal="center"/>
      <protection locked="0"/>
    </xf>
    <xf numFmtId="0" fontId="37" fillId="4" borderId="36" xfId="0" applyFont="1" applyFill="1" applyBorder="1" applyAlignment="1" applyProtection="1">
      <alignment horizontal="center"/>
      <protection locked="0"/>
    </xf>
    <xf numFmtId="0" fontId="38" fillId="0" borderId="16" xfId="0" applyFont="1" applyBorder="1" applyAlignment="1" applyProtection="1">
      <alignment horizontal="center" vertical="top" wrapText="1"/>
      <protection locked="0"/>
    </xf>
    <xf numFmtId="0" fontId="38" fillId="0" borderId="5" xfId="0" applyFont="1" applyBorder="1" applyAlignment="1" applyProtection="1">
      <alignment horizontal="center" vertical="top" wrapText="1"/>
      <protection locked="0"/>
    </xf>
    <xf numFmtId="0" fontId="38" fillId="0" borderId="37" xfId="0" applyFont="1" applyBorder="1" applyAlignment="1" applyProtection="1">
      <alignment horizontal="center" vertical="top" wrapText="1"/>
      <protection locked="0"/>
    </xf>
    <xf numFmtId="49" fontId="45" fillId="0" borderId="44" xfId="0" applyNumberFormat="1" applyFont="1" applyBorder="1" applyAlignment="1" applyProtection="1">
      <alignment horizontal="center" vertical="center"/>
      <protection locked="0"/>
    </xf>
    <xf numFmtId="49" fontId="45" fillId="0" borderId="54" xfId="0" applyNumberFormat="1" applyFont="1" applyBorder="1" applyAlignment="1" applyProtection="1">
      <alignment horizontal="center" vertical="center"/>
      <protection locked="0"/>
    </xf>
    <xf numFmtId="49" fontId="45" fillId="0" borderId="7" xfId="0" applyNumberFormat="1" applyFont="1" applyBorder="1" applyAlignment="1" applyProtection="1">
      <alignment horizontal="center" vertical="center"/>
      <protection locked="0"/>
    </xf>
    <xf numFmtId="49" fontId="44" fillId="0" borderId="44" xfId="0" applyNumberFormat="1" applyFont="1" applyBorder="1" applyAlignment="1" applyProtection="1">
      <alignment horizontal="center" vertical="center"/>
      <protection locked="0"/>
    </xf>
    <xf numFmtId="49" fontId="44" fillId="0" borderId="54" xfId="0" applyNumberFormat="1" applyFont="1" applyBorder="1" applyAlignment="1" applyProtection="1">
      <alignment horizontal="center" vertical="center"/>
      <protection locked="0"/>
    </xf>
    <xf numFmtId="49" fontId="44" fillId="0" borderId="7" xfId="0" applyNumberFormat="1" applyFont="1" applyBorder="1" applyAlignment="1" applyProtection="1">
      <alignment horizontal="center" vertical="center"/>
      <protection locked="0"/>
    </xf>
    <xf numFmtId="0" fontId="44" fillId="0" borderId="44" xfId="0" applyFont="1" applyBorder="1" applyAlignment="1" applyProtection="1">
      <alignment horizontal="center"/>
      <protection locked="0"/>
    </xf>
    <xf numFmtId="0" fontId="44" fillId="0" borderId="54" xfId="0" applyFont="1" applyBorder="1" applyAlignment="1" applyProtection="1">
      <alignment horizontal="center"/>
      <protection locked="0"/>
    </xf>
    <xf numFmtId="0" fontId="44" fillId="0" borderId="7" xfId="0" applyFont="1" applyBorder="1" applyAlignment="1" applyProtection="1">
      <alignment horizontal="center"/>
      <protection locked="0"/>
    </xf>
    <xf numFmtId="49" fontId="45" fillId="0" borderId="3" xfId="0" applyNumberFormat="1" applyFont="1" applyBorder="1" applyAlignment="1" applyProtection="1">
      <alignment horizontal="left" vertical="center"/>
      <protection locked="0"/>
    </xf>
    <xf numFmtId="49" fontId="45" fillId="0" borderId="59" xfId="0" applyNumberFormat="1" applyFont="1" applyBorder="1" applyAlignment="1" applyProtection="1">
      <alignment horizontal="left" vertical="center"/>
      <protection locked="0"/>
    </xf>
    <xf numFmtId="0" fontId="35" fillId="4" borderId="2" xfId="0" applyFont="1" applyFill="1" applyBorder="1" applyAlignment="1" applyProtection="1">
      <alignment horizontal="center"/>
      <protection locked="0"/>
    </xf>
    <xf numFmtId="0" fontId="35" fillId="4" borderId="3" xfId="0" applyFont="1" applyFill="1" applyBorder="1" applyAlignment="1" applyProtection="1">
      <alignment horizontal="center"/>
      <protection locked="0"/>
    </xf>
    <xf numFmtId="0" fontId="35" fillId="4" borderId="35" xfId="0" applyFont="1" applyFill="1" applyBorder="1" applyAlignment="1" applyProtection="1">
      <alignment horizontal="center"/>
      <protection locked="0"/>
    </xf>
    <xf numFmtId="0" fontId="35" fillId="4" borderId="2" xfId="0" applyFont="1" applyFill="1" applyBorder="1" applyAlignment="1" applyProtection="1">
      <alignment horizontal="center" vertical="center"/>
      <protection locked="0"/>
    </xf>
    <xf numFmtId="0" fontId="35" fillId="4" borderId="3" xfId="0" applyFont="1" applyFill="1" applyBorder="1" applyAlignment="1" applyProtection="1">
      <alignment horizontal="center" vertical="center"/>
      <protection locked="0"/>
    </xf>
    <xf numFmtId="0" fontId="35" fillId="4" borderId="35" xfId="0" applyFont="1" applyFill="1" applyBorder="1" applyAlignment="1" applyProtection="1">
      <alignment horizontal="center" vertical="center"/>
      <protection locked="0"/>
    </xf>
    <xf numFmtId="0" fontId="42" fillId="4" borderId="2" xfId="0" applyFont="1" applyFill="1" applyBorder="1" applyAlignment="1" applyProtection="1">
      <alignment horizontal="center"/>
      <protection locked="0"/>
    </xf>
    <xf numFmtId="0" fontId="42" fillId="4" borderId="3" xfId="0" applyFont="1" applyFill="1" applyBorder="1" applyAlignment="1" applyProtection="1">
      <alignment horizontal="center"/>
      <protection locked="0"/>
    </xf>
    <xf numFmtId="0" fontId="42" fillId="4" borderId="35" xfId="0" applyFont="1" applyFill="1" applyBorder="1" applyAlignment="1" applyProtection="1">
      <alignment horizontal="center"/>
      <protection locked="0"/>
    </xf>
    <xf numFmtId="0" fontId="43" fillId="0" borderId="16" xfId="0" applyFont="1" applyBorder="1" applyAlignment="1" applyProtection="1">
      <alignment horizontal="center" vertical="top" wrapText="1"/>
      <protection locked="0"/>
    </xf>
    <xf numFmtId="0" fontId="43" fillId="0" borderId="5" xfId="0" applyFont="1" applyBorder="1" applyAlignment="1" applyProtection="1">
      <alignment horizontal="center" vertical="top" wrapText="1"/>
      <protection locked="0"/>
    </xf>
    <xf numFmtId="0" fontId="43" fillId="0" borderId="37" xfId="0" applyFont="1" applyBorder="1" applyAlignment="1" applyProtection="1">
      <alignment horizontal="center" vertical="top" wrapText="1"/>
      <protection locked="0"/>
    </xf>
    <xf numFmtId="0" fontId="45" fillId="0" borderId="44" xfId="0" applyFont="1" applyBorder="1" applyAlignment="1" applyProtection="1">
      <alignment horizontal="left"/>
      <protection locked="0"/>
    </xf>
    <xf numFmtId="0" fontId="45" fillId="0" borderId="54" xfId="0" applyFont="1" applyBorder="1" applyAlignment="1" applyProtection="1">
      <alignment horizontal="left"/>
      <protection locked="0"/>
    </xf>
    <xf numFmtId="0" fontId="45" fillId="0" borderId="7" xfId="0" applyFont="1" applyBorder="1" applyAlignment="1" applyProtection="1">
      <alignment horizontal="left"/>
      <protection locked="0"/>
    </xf>
    <xf numFmtId="164" fontId="45" fillId="0" borderId="44" xfId="1" applyFont="1" applyBorder="1" applyAlignment="1">
      <alignment horizontal="center"/>
      <protection locked="0"/>
    </xf>
    <xf numFmtId="164" fontId="45" fillId="0" borderId="7" xfId="1" applyFont="1" applyBorder="1" applyAlignment="1">
      <alignment horizontal="center"/>
      <protection locked="0"/>
    </xf>
    <xf numFmtId="0" fontId="35" fillId="4" borderId="2" xfId="0" applyFont="1" applyFill="1" applyBorder="1" applyAlignment="1">
      <alignment horizontal="center"/>
    </xf>
    <xf numFmtId="0" fontId="35" fillId="4" borderId="3" xfId="0" applyFont="1" applyFill="1" applyBorder="1" applyAlignment="1">
      <alignment horizontal="center"/>
    </xf>
    <xf numFmtId="0" fontId="35" fillId="4" borderId="35" xfId="0" applyFont="1" applyFill="1" applyBorder="1" applyAlignment="1">
      <alignment horizontal="center"/>
    </xf>
    <xf numFmtId="0" fontId="36" fillId="4" borderId="4" xfId="0" applyFont="1" applyFill="1" applyBorder="1" applyAlignment="1">
      <alignment horizontal="center"/>
    </xf>
    <xf numFmtId="0" fontId="36" fillId="4" borderId="0" xfId="0" applyFont="1" applyFill="1" applyBorder="1" applyAlignment="1">
      <alignment horizontal="center"/>
    </xf>
    <xf numFmtId="0" fontId="36" fillId="4" borderId="36" xfId="0" applyFont="1" applyFill="1" applyBorder="1" applyAlignment="1">
      <alignment horizontal="center"/>
    </xf>
    <xf numFmtId="0" fontId="37" fillId="4" borderId="4" xfId="0" applyFont="1" applyFill="1" applyBorder="1" applyAlignment="1">
      <alignment horizontal="center"/>
    </xf>
    <xf numFmtId="0" fontId="37" fillId="4" borderId="0" xfId="0" applyFont="1" applyFill="1" applyBorder="1" applyAlignment="1">
      <alignment horizontal="center"/>
    </xf>
    <xf numFmtId="0" fontId="37" fillId="4" borderId="36" xfId="0" applyFont="1" applyFill="1" applyBorder="1" applyAlignment="1">
      <alignment horizontal="center"/>
    </xf>
    <xf numFmtId="0" fontId="38" fillId="0" borderId="16" xfId="0" applyFont="1" applyBorder="1" applyAlignment="1">
      <alignment horizontal="center" vertical="top" wrapText="1"/>
    </xf>
    <xf numFmtId="0" fontId="38" fillId="0" borderId="5" xfId="0" applyFont="1" applyBorder="1" applyAlignment="1">
      <alignment horizontal="center" vertical="top" wrapText="1"/>
    </xf>
    <xf numFmtId="0" fontId="38" fillId="0" borderId="37" xfId="0" applyFont="1" applyBorder="1" applyAlignment="1">
      <alignment horizontal="center" vertical="top" wrapText="1"/>
    </xf>
    <xf numFmtId="0" fontId="32" fillId="4" borderId="58" xfId="0" applyFont="1" applyFill="1" applyBorder="1" applyAlignment="1">
      <alignment horizontal="center"/>
    </xf>
    <xf numFmtId="0" fontId="32" fillId="4" borderId="3" xfId="0" applyFont="1" applyFill="1" applyBorder="1" applyAlignment="1">
      <alignment horizontal="center"/>
    </xf>
    <xf numFmtId="0" fontId="32" fillId="4" borderId="59" xfId="0" applyFont="1" applyFill="1" applyBorder="1" applyAlignment="1">
      <alignment horizontal="center"/>
    </xf>
    <xf numFmtId="0" fontId="32" fillId="4" borderId="47" xfId="0" applyFont="1" applyFill="1" applyBorder="1" applyAlignment="1">
      <alignment horizontal="center"/>
    </xf>
    <xf numFmtId="0" fontId="32" fillId="4" borderId="0" xfId="0" applyFont="1" applyFill="1" applyBorder="1" applyAlignment="1">
      <alignment horizontal="center"/>
    </xf>
    <xf numFmtId="0" fontId="32" fillId="4" borderId="39" xfId="0" applyFont="1" applyFill="1" applyBorder="1" applyAlignment="1">
      <alignment horizontal="center"/>
    </xf>
    <xf numFmtId="0" fontId="32" fillId="4" borderId="56" xfId="0" applyFont="1" applyFill="1" applyBorder="1" applyAlignment="1">
      <alignment horizontal="center"/>
    </xf>
    <xf numFmtId="0" fontId="32" fillId="4" borderId="5" xfId="0" applyFont="1" applyFill="1" applyBorder="1" applyAlignment="1">
      <alignment horizontal="center"/>
    </xf>
    <xf numFmtId="0" fontId="32" fillId="4" borderId="28" xfId="0" applyFont="1" applyFill="1" applyBorder="1" applyAlignment="1">
      <alignment horizontal="center"/>
    </xf>
    <xf numFmtId="0" fontId="30" fillId="0" borderId="53" xfId="0" applyFont="1" applyBorder="1" applyAlignment="1">
      <alignment vertical="top" wrapText="1"/>
    </xf>
    <xf numFmtId="0" fontId="30" fillId="0" borderId="54" xfId="0" applyFont="1" applyBorder="1" applyAlignment="1">
      <alignment vertical="top" wrapText="1"/>
    </xf>
    <xf numFmtId="0" fontId="30" fillId="0" borderId="30" xfId="0" applyFont="1" applyBorder="1" applyAlignment="1">
      <alignment vertical="top" wrapText="1"/>
    </xf>
    <xf numFmtId="0" fontId="30" fillId="0" borderId="53" xfId="0" applyFont="1" applyBorder="1" applyAlignment="1">
      <alignment horizontal="center" vertical="top" wrapText="1"/>
    </xf>
    <xf numFmtId="0" fontId="30" fillId="0" borderId="54" xfId="0" applyFont="1" applyBorder="1" applyAlignment="1">
      <alignment horizontal="center" vertical="top" wrapText="1"/>
    </xf>
    <xf numFmtId="0" fontId="30" fillId="0" borderId="30" xfId="0" applyFont="1" applyBorder="1" applyAlignment="1">
      <alignment horizontal="center" vertical="top" wrapText="1"/>
    </xf>
    <xf numFmtId="0" fontId="34" fillId="0" borderId="53" xfId="0" applyFont="1" applyBorder="1" applyAlignment="1">
      <alignment horizontal="center" vertical="top" wrapText="1"/>
    </xf>
    <xf numFmtId="0" fontId="34" fillId="0" borderId="54" xfId="0" applyFont="1" applyBorder="1" applyAlignment="1">
      <alignment horizontal="center" vertical="top" wrapText="1"/>
    </xf>
    <xf numFmtId="0" fontId="34" fillId="0" borderId="30" xfId="0" applyFont="1" applyBorder="1" applyAlignment="1">
      <alignment horizontal="center" vertical="top" wrapText="1"/>
    </xf>
    <xf numFmtId="49" fontId="32" fillId="4" borderId="53" xfId="0" applyNumberFormat="1" applyFont="1" applyFill="1" applyBorder="1" applyAlignment="1">
      <alignment horizontal="center" vertical="top" wrapText="1"/>
    </xf>
    <xf numFmtId="49" fontId="32" fillId="4" borderId="54" xfId="0" applyNumberFormat="1" applyFont="1" applyFill="1" applyBorder="1" applyAlignment="1">
      <alignment horizontal="center" vertical="top" wrapText="1"/>
    </xf>
    <xf numFmtId="49" fontId="32" fillId="4" borderId="30" xfId="0" applyNumberFormat="1" applyFont="1" applyFill="1" applyBorder="1" applyAlignment="1">
      <alignment horizontal="center" vertical="top" wrapText="1"/>
    </xf>
    <xf numFmtId="49" fontId="32" fillId="4" borderId="53" xfId="0" applyNumberFormat="1" applyFont="1" applyFill="1" applyBorder="1" applyAlignment="1">
      <alignment horizontal="center" vertical="center" wrapText="1"/>
    </xf>
    <xf numFmtId="49" fontId="32" fillId="4" borderId="54" xfId="0" applyNumberFormat="1" applyFont="1" applyFill="1" applyBorder="1" applyAlignment="1">
      <alignment horizontal="center" vertical="center" wrapText="1"/>
    </xf>
    <xf numFmtId="49" fontId="32" fillId="4" borderId="30" xfId="0" applyNumberFormat="1" applyFont="1" applyFill="1" applyBorder="1" applyAlignment="1">
      <alignment horizontal="center" vertical="center" wrapText="1"/>
    </xf>
    <xf numFmtId="0" fontId="30" fillId="0" borderId="53" xfId="0" applyFont="1" applyBorder="1" applyAlignment="1">
      <alignment horizontal="left" vertical="top" wrapText="1"/>
    </xf>
    <xf numFmtId="0" fontId="30" fillId="0" borderId="54" xfId="0" applyFont="1" applyBorder="1" applyAlignment="1">
      <alignment horizontal="left" vertical="top" wrapText="1"/>
    </xf>
    <xf numFmtId="0" fontId="30" fillId="0" borderId="30" xfId="0" applyFont="1" applyBorder="1" applyAlignment="1">
      <alignment horizontal="left" vertical="top" wrapText="1"/>
    </xf>
    <xf numFmtId="49" fontId="32" fillId="4" borderId="32" xfId="0" applyNumberFormat="1" applyFont="1" applyFill="1" applyBorder="1" applyAlignment="1">
      <alignment horizontal="center" vertical="center" wrapText="1"/>
    </xf>
    <xf numFmtId="49" fontId="32" fillId="4" borderId="55" xfId="0" applyNumberFormat="1" applyFont="1" applyFill="1" applyBorder="1" applyAlignment="1">
      <alignment horizontal="center" vertical="center" wrapText="1"/>
    </xf>
    <xf numFmtId="49" fontId="32" fillId="4" borderId="12" xfId="0" applyNumberFormat="1" applyFont="1" applyFill="1" applyBorder="1" applyAlignment="1">
      <alignment horizontal="center" vertical="center" wrapText="1"/>
    </xf>
    <xf numFmtId="1" fontId="32" fillId="4" borderId="53" xfId="0" applyNumberFormat="1" applyFont="1" applyFill="1" applyBorder="1" applyAlignment="1">
      <alignment horizontal="center" vertical="top" wrapText="1"/>
    </xf>
    <xf numFmtId="1" fontId="32" fillId="4" borderId="54" xfId="0" applyNumberFormat="1" applyFont="1" applyFill="1" applyBorder="1" applyAlignment="1">
      <alignment horizontal="center" vertical="top" wrapText="1"/>
    </xf>
    <xf numFmtId="1" fontId="32" fillId="4" borderId="30" xfId="0" applyNumberFormat="1" applyFont="1" applyFill="1" applyBorder="1" applyAlignment="1">
      <alignment horizontal="center" vertical="top" wrapText="1"/>
    </xf>
    <xf numFmtId="0" fontId="34" fillId="0" borderId="56" xfId="0" applyFont="1" applyBorder="1" applyAlignment="1">
      <alignment horizontal="center" vertical="top" wrapText="1"/>
    </xf>
    <xf numFmtId="0" fontId="34" fillId="0" borderId="5" xfId="0" applyFont="1" applyBorder="1" applyAlignment="1">
      <alignment horizontal="center" vertical="top" wrapText="1"/>
    </xf>
    <xf numFmtId="0" fontId="34" fillId="0" borderId="28" xfId="0" applyFont="1" applyBorder="1" applyAlignment="1">
      <alignment horizontal="center" vertical="top" wrapText="1"/>
    </xf>
    <xf numFmtId="1" fontId="32" fillId="4" borderId="53" xfId="0" applyNumberFormat="1" applyFont="1" applyFill="1" applyBorder="1" applyAlignment="1">
      <alignment horizontal="center" vertical="center" wrapText="1"/>
    </xf>
    <xf numFmtId="1" fontId="32" fillId="4" borderId="54" xfId="0" applyNumberFormat="1" applyFont="1" applyFill="1" applyBorder="1" applyAlignment="1">
      <alignment horizontal="center" vertical="center" wrapText="1"/>
    </xf>
    <xf numFmtId="1" fontId="32" fillId="4" borderId="30" xfId="0" applyNumberFormat="1" applyFont="1" applyFill="1" applyBorder="1" applyAlignment="1">
      <alignment horizontal="center" vertical="center" wrapText="1"/>
    </xf>
    <xf numFmtId="0" fontId="30" fillId="0" borderId="53" xfId="0" applyFont="1" applyBorder="1" applyAlignment="1">
      <alignment horizontal="left" vertical="center" wrapText="1"/>
    </xf>
    <xf numFmtId="0" fontId="30" fillId="0" borderId="54" xfId="0" applyFont="1" applyBorder="1" applyAlignment="1">
      <alignment horizontal="left" vertical="center" wrapText="1"/>
    </xf>
    <xf numFmtId="0" fontId="30" fillId="0" borderId="30" xfId="0" applyFont="1" applyBorder="1" applyAlignment="1">
      <alignment horizontal="left" vertical="center" wrapText="1"/>
    </xf>
    <xf numFmtId="0" fontId="30" fillId="0" borderId="53" xfId="0" applyFont="1" applyBorder="1" applyAlignment="1">
      <alignment vertical="center" wrapText="1"/>
    </xf>
    <xf numFmtId="0" fontId="30" fillId="0" borderId="54" xfId="0" applyFont="1" applyBorder="1" applyAlignment="1">
      <alignment vertical="center" wrapText="1"/>
    </xf>
    <xf numFmtId="0" fontId="30" fillId="0" borderId="30" xfId="0" applyFont="1" applyBorder="1" applyAlignment="1">
      <alignment vertical="center" wrapText="1"/>
    </xf>
    <xf numFmtId="0" fontId="32" fillId="4" borderId="47" xfId="0" applyFont="1" applyFill="1" applyBorder="1" applyAlignment="1">
      <alignment horizontal="center" vertical="top"/>
    </xf>
    <xf numFmtId="0" fontId="32" fillId="4" borderId="0" xfId="0" applyFont="1" applyFill="1" applyBorder="1" applyAlignment="1">
      <alignment horizontal="center" vertical="top"/>
    </xf>
    <xf numFmtId="0" fontId="32" fillId="4" borderId="39" xfId="0" applyFont="1" applyFill="1" applyBorder="1" applyAlignment="1">
      <alignment horizontal="center" vertical="top"/>
    </xf>
    <xf numFmtId="0" fontId="34" fillId="0" borderId="5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28" xfId="0" applyFont="1" applyBorder="1" applyAlignment="1">
      <alignment horizontal="center" vertical="center" wrapText="1"/>
    </xf>
    <xf numFmtId="0" fontId="30" fillId="0" borderId="53" xfId="0" applyFont="1" applyBorder="1" applyAlignment="1">
      <alignment wrapText="1"/>
    </xf>
    <xf numFmtId="0" fontId="30" fillId="0" borderId="54" xfId="0" applyFont="1" applyBorder="1" applyAlignment="1">
      <alignment wrapText="1"/>
    </xf>
    <xf numFmtId="0" fontId="30" fillId="0" borderId="30" xfId="0" applyFont="1" applyBorder="1" applyAlignment="1">
      <alignment wrapText="1"/>
    </xf>
    <xf numFmtId="0" fontId="32" fillId="4" borderId="58" xfId="0" applyFont="1" applyFill="1" applyBorder="1" applyAlignment="1">
      <alignment horizontal="center" vertical="center"/>
    </xf>
    <xf numFmtId="0" fontId="32" fillId="4" borderId="3" xfId="0" applyFont="1" applyFill="1" applyBorder="1" applyAlignment="1">
      <alignment horizontal="center" vertical="center"/>
    </xf>
    <xf numFmtId="0" fontId="32" fillId="4" borderId="59" xfId="0" applyFont="1" applyFill="1" applyBorder="1" applyAlignment="1">
      <alignment horizontal="center" vertical="center"/>
    </xf>
    <xf numFmtId="0" fontId="30" fillId="0" borderId="47" xfId="0" applyFont="1" applyBorder="1" applyAlignment="1">
      <alignment horizontal="center" wrapText="1"/>
    </xf>
    <xf numFmtId="0" fontId="30" fillId="0" borderId="0" xfId="0" applyFont="1" applyBorder="1" applyAlignment="1">
      <alignment horizontal="center" wrapText="1"/>
    </xf>
    <xf numFmtId="0" fontId="30" fillId="0" borderId="39" xfId="0" applyFont="1" applyBorder="1" applyAlignment="1">
      <alignment horizontal="center" wrapText="1"/>
    </xf>
    <xf numFmtId="0" fontId="30" fillId="0" borderId="1" xfId="0" applyFont="1" applyBorder="1" applyAlignment="1">
      <alignment horizontal="center" vertical="top" wrapText="1"/>
    </xf>
    <xf numFmtId="0" fontId="32" fillId="4" borderId="1" xfId="0" applyFont="1" applyFill="1" applyBorder="1" applyAlignment="1">
      <alignment horizontal="center"/>
    </xf>
    <xf numFmtId="0" fontId="30" fillId="0" borderId="32" xfId="0" applyFont="1" applyBorder="1" applyAlignment="1">
      <alignment horizontal="center" wrapText="1"/>
    </xf>
    <xf numFmtId="0" fontId="30" fillId="0" borderId="55" xfId="0" applyFont="1" applyBorder="1" applyAlignment="1">
      <alignment horizontal="center" wrapText="1"/>
    </xf>
    <xf numFmtId="0" fontId="30" fillId="0" borderId="12" xfId="0" applyFont="1" applyBorder="1" applyAlignment="1">
      <alignment horizontal="center" wrapText="1"/>
    </xf>
    <xf numFmtId="0" fontId="30" fillId="0" borderId="56" xfId="0" applyFont="1" applyBorder="1" applyAlignment="1">
      <alignment horizontal="left" vertical="top" wrapText="1"/>
    </xf>
    <xf numFmtId="0" fontId="30" fillId="0" borderId="5" xfId="0" applyFont="1" applyBorder="1" applyAlignment="1">
      <alignment horizontal="left" vertical="top" wrapText="1"/>
    </xf>
    <xf numFmtId="0" fontId="30" fillId="0" borderId="28" xfId="0" applyFont="1" applyBorder="1" applyAlignment="1">
      <alignment horizontal="left" vertical="top" wrapText="1"/>
    </xf>
    <xf numFmtId="0" fontId="32" fillId="4" borderId="45" xfId="0" applyFont="1" applyFill="1" applyBorder="1" applyAlignment="1">
      <alignment horizontal="center"/>
    </xf>
    <xf numFmtId="0" fontId="32" fillId="4" borderId="46" xfId="0" applyFont="1" applyFill="1" applyBorder="1" applyAlignment="1">
      <alignment horizontal="center"/>
    </xf>
    <xf numFmtId="0" fontId="32" fillId="4" borderId="14" xfId="0" applyFont="1" applyFill="1" applyBorder="1" applyAlignment="1">
      <alignment horizontal="center"/>
    </xf>
    <xf numFmtId="0" fontId="30" fillId="0" borderId="47" xfId="0" applyFont="1" applyBorder="1" applyAlignment="1">
      <alignment horizontal="center" vertical="top" wrapText="1"/>
    </xf>
    <xf numFmtId="0" fontId="30" fillId="0" borderId="0" xfId="0" applyFont="1" applyBorder="1" applyAlignment="1">
      <alignment horizontal="center" vertical="top" wrapText="1"/>
    </xf>
    <xf numFmtId="0" fontId="30" fillId="0" borderId="39" xfId="0" applyFont="1" applyBorder="1" applyAlignment="1">
      <alignment horizontal="center" vertical="top" wrapText="1"/>
    </xf>
    <xf numFmtId="1" fontId="32" fillId="4" borderId="50" xfId="0" applyNumberFormat="1" applyFont="1" applyFill="1" applyBorder="1" applyAlignment="1">
      <alignment horizontal="center" vertical="center" wrapText="1"/>
    </xf>
    <xf numFmtId="1" fontId="32" fillId="4" borderId="8" xfId="0" applyNumberFormat="1" applyFont="1" applyFill="1" applyBorder="1" applyAlignment="1">
      <alignment horizontal="center" vertical="center" wrapText="1"/>
    </xf>
    <xf numFmtId="1" fontId="32" fillId="4" borderId="17" xfId="0" applyNumberFormat="1" applyFont="1" applyFill="1" applyBorder="1" applyAlignment="1">
      <alignment horizontal="center" vertical="center" wrapText="1"/>
    </xf>
    <xf numFmtId="49" fontId="26" fillId="0" borderId="1" xfId="0" applyNumberFormat="1" applyFont="1" applyBorder="1" applyAlignment="1">
      <alignment horizontal="center" vertical="top" wrapText="1"/>
    </xf>
    <xf numFmtId="49" fontId="26" fillId="0" borderId="15" xfId="0" applyNumberFormat="1" applyFont="1" applyBorder="1" applyAlignment="1">
      <alignment horizontal="center" vertical="center" wrapText="1"/>
    </xf>
    <xf numFmtId="49" fontId="26" fillId="0" borderId="34" xfId="0" applyNumberFormat="1" applyFont="1" applyBorder="1" applyAlignment="1">
      <alignment horizontal="center" vertical="center" wrapText="1"/>
    </xf>
    <xf numFmtId="49" fontId="26" fillId="0" borderId="40" xfId="0" applyNumberFormat="1" applyFont="1" applyBorder="1" applyAlignment="1">
      <alignment horizontal="center" vertical="center" wrapText="1"/>
    </xf>
    <xf numFmtId="1" fontId="25" fillId="4" borderId="14" xfId="3" applyNumberFormat="1" applyFont="1" applyFill="1" applyBorder="1" applyAlignment="1" applyProtection="1">
      <alignment horizontal="center" vertical="top"/>
    </xf>
    <xf numFmtId="1" fontId="25" fillId="4" borderId="33" xfId="3" applyNumberFormat="1" applyFont="1" applyFill="1" applyBorder="1" applyAlignment="1" applyProtection="1">
      <alignment horizontal="center" vertical="top"/>
    </xf>
    <xf numFmtId="49" fontId="25" fillId="4" borderId="1" xfId="0" applyNumberFormat="1" applyFont="1" applyFill="1" applyBorder="1" applyAlignment="1">
      <alignment horizontal="center" vertical="top" wrapText="1"/>
    </xf>
    <xf numFmtId="49" fontId="25" fillId="4" borderId="14" xfId="0" applyNumberFormat="1" applyFont="1" applyFill="1" applyBorder="1" applyAlignment="1">
      <alignment horizontal="center" vertical="top" wrapText="1"/>
    </xf>
    <xf numFmtId="49" fontId="25" fillId="4" borderId="33" xfId="0" applyNumberFormat="1" applyFont="1" applyFill="1" applyBorder="1" applyAlignment="1">
      <alignment horizontal="center" vertical="top" wrapText="1"/>
    </xf>
    <xf numFmtId="1" fontId="25" fillId="4" borderId="15" xfId="3" applyNumberFormat="1" applyFont="1" applyFill="1" applyBorder="1" applyAlignment="1" applyProtection="1">
      <alignment horizontal="center" vertical="top"/>
    </xf>
    <xf numFmtId="1" fontId="25" fillId="4" borderId="40" xfId="3" applyNumberFormat="1" applyFont="1" applyFill="1" applyBorder="1" applyAlignment="1" applyProtection="1">
      <alignment horizontal="center" vertical="top"/>
    </xf>
    <xf numFmtId="1" fontId="25" fillId="4" borderId="34" xfId="3" applyNumberFormat="1" applyFont="1" applyFill="1" applyBorder="1" applyAlignment="1" applyProtection="1">
      <alignment horizontal="center" vertical="top"/>
    </xf>
    <xf numFmtId="1" fontId="25" fillId="4" borderId="39" xfId="3" applyNumberFormat="1" applyFont="1" applyFill="1" applyBorder="1" applyAlignment="1" applyProtection="1">
      <alignment horizontal="center" vertical="top"/>
    </xf>
    <xf numFmtId="1" fontId="25" fillId="4" borderId="15" xfId="0" applyNumberFormat="1" applyFont="1" applyFill="1" applyBorder="1" applyAlignment="1">
      <alignment horizontal="center" vertical="top" wrapText="1"/>
    </xf>
    <xf numFmtId="1" fontId="25" fillId="4" borderId="40" xfId="0" applyNumberFormat="1" applyFont="1" applyFill="1" applyBorder="1" applyAlignment="1">
      <alignment horizontal="center" vertical="top" wrapText="1"/>
    </xf>
    <xf numFmtId="1" fontId="25" fillId="4" borderId="29" xfId="0" applyNumberFormat="1" applyFont="1" applyFill="1" applyBorder="1" applyAlignment="1">
      <alignment horizontal="center" vertical="top" wrapText="1"/>
    </xf>
    <xf numFmtId="1" fontId="25" fillId="4" borderId="26" xfId="3" applyNumberFormat="1" applyFont="1" applyFill="1" applyBorder="1" applyAlignment="1" applyProtection="1">
      <alignment horizontal="center" vertical="center"/>
    </xf>
    <xf numFmtId="1" fontId="25" fillId="4" borderId="27" xfId="3" applyNumberFormat="1" applyFont="1" applyFill="1" applyBorder="1" applyAlignment="1" applyProtection="1">
      <alignment horizontal="center" vertical="center"/>
    </xf>
    <xf numFmtId="1" fontId="25" fillId="4" borderId="15" xfId="3" applyNumberFormat="1" applyFont="1" applyFill="1" applyBorder="1" applyAlignment="1" applyProtection="1">
      <alignment horizontal="center" vertical="center"/>
    </xf>
    <xf numFmtId="1" fontId="25" fillId="4" borderId="40" xfId="3" applyNumberFormat="1" applyFont="1" applyFill="1" applyBorder="1" applyAlignment="1" applyProtection="1">
      <alignment horizontal="center" vertical="center"/>
    </xf>
    <xf numFmtId="1" fontId="25" fillId="4" borderId="34" xfId="3" applyNumberFormat="1" applyFont="1" applyFill="1" applyBorder="1" applyAlignment="1" applyProtection="1">
      <alignment horizontal="center" vertical="center"/>
    </xf>
    <xf numFmtId="49" fontId="25" fillId="4" borderId="1" xfId="0" applyNumberFormat="1" applyFont="1" applyFill="1" applyBorder="1" applyAlignment="1">
      <alignment horizontal="center" vertical="center" wrapText="1"/>
    </xf>
    <xf numFmtId="49" fontId="25" fillId="4" borderId="26" xfId="0" applyNumberFormat="1" applyFont="1" applyFill="1" applyBorder="1" applyAlignment="1">
      <alignment horizontal="center" vertical="center" wrapText="1"/>
    </xf>
    <xf numFmtId="49" fontId="25" fillId="4" borderId="27" xfId="0" applyNumberFormat="1" applyFont="1" applyFill="1" applyBorder="1" applyAlignment="1">
      <alignment horizontal="center" vertical="center" wrapText="1"/>
    </xf>
    <xf numFmtId="1" fontId="25" fillId="4" borderId="1" xfId="3" applyNumberFormat="1" applyFont="1" applyFill="1" applyBorder="1" applyAlignment="1" applyProtection="1">
      <alignment horizontal="center" vertical="top"/>
    </xf>
    <xf numFmtId="1" fontId="25" fillId="4" borderId="14" xfId="3" applyNumberFormat="1" applyFont="1" applyFill="1" applyBorder="1" applyAlignment="1" applyProtection="1">
      <alignment horizontal="center" vertical="center"/>
    </xf>
    <xf numFmtId="1" fontId="25" fillId="4" borderId="33" xfId="3" applyNumberFormat="1" applyFont="1" applyFill="1" applyBorder="1" applyAlignment="1" applyProtection="1">
      <alignment horizontal="center" vertical="center"/>
    </xf>
    <xf numFmtId="1" fontId="25" fillId="4" borderId="38" xfId="3" applyNumberFormat="1" applyFont="1" applyFill="1" applyBorder="1" applyAlignment="1" applyProtection="1">
      <alignment horizontal="center" vertical="center"/>
    </xf>
    <xf numFmtId="0" fontId="22" fillId="4" borderId="4" xfId="0" applyFont="1" applyFill="1" applyBorder="1" applyAlignment="1">
      <alignment horizontal="center"/>
    </xf>
    <xf numFmtId="0" fontId="22" fillId="4" borderId="0" xfId="0" applyFont="1" applyFill="1" applyBorder="1" applyAlignment="1">
      <alignment horizontal="center"/>
    </xf>
    <xf numFmtId="0" fontId="22" fillId="4" borderId="36" xfId="0" applyFont="1" applyFill="1" applyBorder="1" applyAlignment="1">
      <alignment horizontal="center"/>
    </xf>
    <xf numFmtId="0" fontId="23" fillId="0" borderId="16" xfId="0" applyFont="1" applyBorder="1" applyAlignment="1">
      <alignment horizontal="center" vertical="top" wrapText="1"/>
    </xf>
    <xf numFmtId="0" fontId="23" fillId="0" borderId="5" xfId="0" applyFont="1" applyBorder="1" applyAlignment="1">
      <alignment horizontal="center" vertical="top" wrapText="1"/>
    </xf>
    <xf numFmtId="0" fontId="23" fillId="0" borderId="37" xfId="0" applyFont="1" applyBorder="1" applyAlignment="1">
      <alignment horizontal="center" vertical="top" wrapText="1"/>
    </xf>
    <xf numFmtId="49" fontId="26" fillId="0" borderId="1" xfId="0" applyNumberFormat="1" applyFont="1" applyBorder="1" applyAlignment="1">
      <alignment horizontal="center" vertical="center" wrapText="1"/>
    </xf>
    <xf numFmtId="0" fontId="22" fillId="4" borderId="2" xfId="0" applyFont="1" applyFill="1" applyBorder="1" applyAlignment="1">
      <alignment horizontal="center"/>
    </xf>
    <xf numFmtId="0" fontId="22" fillId="4" borderId="3" xfId="0" applyFont="1" applyFill="1" applyBorder="1" applyAlignment="1">
      <alignment horizontal="center"/>
    </xf>
    <xf numFmtId="0" fontId="22" fillId="4" borderId="35" xfId="0" applyFont="1" applyFill="1" applyBorder="1" applyAlignment="1">
      <alignment horizontal="center"/>
    </xf>
    <xf numFmtId="0" fontId="23" fillId="0" borderId="4" xfId="0" applyFont="1" applyBorder="1" applyAlignment="1">
      <alignment horizontal="center" vertical="top" wrapText="1"/>
    </xf>
    <xf numFmtId="0" fontId="12"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xf>
    <xf numFmtId="0" fontId="15" fillId="0" borderId="0" xfId="0" applyFont="1" applyAlignment="1">
      <alignment horizontal="center" vertical="center"/>
    </xf>
    <xf numFmtId="0" fontId="1" fillId="3" borderId="1" xfId="0" applyFont="1" applyFill="1" applyBorder="1" applyAlignment="1">
      <alignment horizontal="left"/>
    </xf>
  </cellXfs>
  <cellStyles count="4">
    <cellStyle name="Comma" xfId="1" builtinId="3"/>
    <cellStyle name="Normal" xfId="0" builtinId="0"/>
    <cellStyle name="Normal 3" xfId="3" xr:uid="{00000000-0005-0000-0000-000031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xdr:from>
      <xdr:col>3</xdr:col>
      <xdr:colOff>200660</xdr:colOff>
      <xdr:row>0</xdr:row>
      <xdr:rowOff>186690</xdr:rowOff>
    </xdr:from>
    <xdr:to>
      <xdr:col>9</xdr:col>
      <xdr:colOff>410210</xdr:colOff>
      <xdr:row>15</xdr:row>
      <xdr:rowOff>8890</xdr:rowOff>
    </xdr:to>
    <xdr:pic>
      <xdr:nvPicPr>
        <xdr:cNvPr id="2" name="Picture 2" descr=" ">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2200910" y="186690"/>
          <a:ext cx="4210050" cy="2679700"/>
        </a:xfrm>
        <a:prstGeom prst="rect">
          <a:avLst/>
        </a:prstGeom>
        <a:noFill/>
        <a:ln w="1" cap="flat" cmpd="sng">
          <a:noFill/>
          <a:prstDash val="solid"/>
          <a:miter/>
        </a:ln>
        <a:effectLst/>
      </xdr:spPr>
    </xdr:pic>
    <xdr:clientData/>
  </xdr:twoCellAnchor>
  <xdr:twoCellAnchor>
    <xdr:from>
      <xdr:col>0</xdr:col>
      <xdr:colOff>9525</xdr:colOff>
      <xdr:row>0</xdr:row>
      <xdr:rowOff>19050</xdr:rowOff>
    </xdr:from>
    <xdr:to>
      <xdr:col>0</xdr:col>
      <xdr:colOff>9525</xdr:colOff>
      <xdr:row>30</xdr:row>
      <xdr:rowOff>38100</xdr:rowOff>
    </xdr:to>
    <xdr:cxnSp macro="">
      <xdr:nvCxnSpPr>
        <xdr:cNvPr id="16" name="Straight Connector 15">
          <a:extLst>
            <a:ext uri="{FF2B5EF4-FFF2-40B4-BE49-F238E27FC236}">
              <a16:creationId xmlns:a16="http://schemas.microsoft.com/office/drawing/2014/main" id="{00000000-0008-0000-0400-000010000000}"/>
            </a:ext>
          </a:extLst>
        </xdr:cNvPr>
        <xdr:cNvCxnSpPr/>
      </xdr:nvCxnSpPr>
      <xdr:spPr>
        <a:xfrm>
          <a:off x="9525" y="19050"/>
          <a:ext cx="0" cy="6229350"/>
        </a:xfrm>
        <a:prstGeom prst="line">
          <a:avLst/>
        </a:prstGeom>
      </xdr:spPr>
      <xdr:style>
        <a:lnRef idx="3">
          <a:schemeClr val="accent1"/>
        </a:lnRef>
        <a:fillRef idx="0">
          <a:srgbClr val="FFFFFF"/>
        </a:fillRef>
        <a:effectRef idx="0">
          <a:srgbClr val="FFFFFF"/>
        </a:effectRef>
        <a:fontRef idx="minor">
          <a:schemeClr val="tx1"/>
        </a:fontRef>
      </xdr:style>
    </xdr:cxnSp>
    <xdr:clientData/>
  </xdr:twoCellAnchor>
  <xdr:twoCellAnchor>
    <xdr:from>
      <xdr:col>13</xdr:col>
      <xdr:colOff>0</xdr:colOff>
      <xdr:row>0</xdr:row>
      <xdr:rowOff>635</xdr:rowOff>
    </xdr:from>
    <xdr:to>
      <xdr:col>13</xdr:col>
      <xdr:colOff>19050</xdr:colOff>
      <xdr:row>30</xdr:row>
      <xdr:rowOff>85725</xdr:rowOff>
    </xdr:to>
    <xdr:cxnSp macro="">
      <xdr:nvCxnSpPr>
        <xdr:cNvPr id="17" name="Straight Connector 16">
          <a:extLst>
            <a:ext uri="{FF2B5EF4-FFF2-40B4-BE49-F238E27FC236}">
              <a16:creationId xmlns:a16="http://schemas.microsoft.com/office/drawing/2014/main" id="{00000000-0008-0000-0400-000011000000}"/>
            </a:ext>
          </a:extLst>
        </xdr:cNvPr>
        <xdr:cNvCxnSpPr/>
      </xdr:nvCxnSpPr>
      <xdr:spPr>
        <a:xfrm>
          <a:off x="8658225" y="635"/>
          <a:ext cx="19050" cy="6295390"/>
        </a:xfrm>
        <a:prstGeom prst="line">
          <a:avLst/>
        </a:prstGeom>
      </xdr:spPr>
      <xdr:style>
        <a:lnRef idx="3">
          <a:schemeClr val="accent1"/>
        </a:lnRef>
        <a:fillRef idx="0">
          <a:srgbClr val="FFFFFF"/>
        </a:fillRef>
        <a:effectRef idx="0">
          <a:srgbClr val="FFFFFF"/>
        </a:effectRef>
        <a:fontRef idx="minor">
          <a:schemeClr val="tx1"/>
        </a:fontRef>
      </xdr:style>
    </xdr:cxnSp>
    <xdr:clientData/>
  </xdr:twoCellAnchor>
  <xdr:twoCellAnchor>
    <xdr:from>
      <xdr:col>0</xdr:col>
      <xdr:colOff>635</xdr:colOff>
      <xdr:row>30</xdr:row>
      <xdr:rowOff>9525</xdr:rowOff>
    </xdr:from>
    <xdr:to>
      <xdr:col>12</xdr:col>
      <xdr:colOff>638175</xdr:colOff>
      <xdr:row>30</xdr:row>
      <xdr:rowOff>9525</xdr:rowOff>
    </xdr:to>
    <xdr:cxnSp macro="">
      <xdr:nvCxnSpPr>
        <xdr:cNvPr id="18" name="Straight Connector 17">
          <a:extLst>
            <a:ext uri="{FF2B5EF4-FFF2-40B4-BE49-F238E27FC236}">
              <a16:creationId xmlns:a16="http://schemas.microsoft.com/office/drawing/2014/main" id="{00000000-0008-0000-0400-000012000000}"/>
            </a:ext>
          </a:extLst>
        </xdr:cNvPr>
        <xdr:cNvCxnSpPr/>
      </xdr:nvCxnSpPr>
      <xdr:spPr>
        <a:xfrm flipH="1">
          <a:off x="635" y="6219825"/>
          <a:ext cx="8629015" cy="0"/>
        </a:xfrm>
        <a:prstGeom prst="line">
          <a:avLst/>
        </a:prstGeom>
      </xdr:spPr>
      <xdr:style>
        <a:lnRef idx="3">
          <a:schemeClr val="accent1"/>
        </a:lnRef>
        <a:fillRef idx="0">
          <a:srgbClr val="FFFFFF"/>
        </a:fillRef>
        <a:effectRef idx="0">
          <a:srgbClr val="FFFFFF"/>
        </a:effectRef>
        <a:fontRef idx="minor">
          <a:schemeClr val="tx1"/>
        </a:fontRef>
      </xdr:style>
    </xdr:cxnSp>
    <xdr:clientData/>
  </xdr:twoCellAnchor>
  <xdr:twoCellAnchor>
    <xdr:from>
      <xdr:col>0</xdr:col>
      <xdr:colOff>635</xdr:colOff>
      <xdr:row>0</xdr:row>
      <xdr:rowOff>0</xdr:rowOff>
    </xdr:from>
    <xdr:to>
      <xdr:col>12</xdr:col>
      <xdr:colOff>609600</xdr:colOff>
      <xdr:row>0</xdr:row>
      <xdr:rowOff>27940</xdr:rowOff>
    </xdr:to>
    <xdr:cxnSp macro="">
      <xdr:nvCxnSpPr>
        <xdr:cNvPr id="19" name="Straight Connector 18">
          <a:extLst>
            <a:ext uri="{FF2B5EF4-FFF2-40B4-BE49-F238E27FC236}">
              <a16:creationId xmlns:a16="http://schemas.microsoft.com/office/drawing/2014/main" id="{00000000-0008-0000-0400-000013000000}"/>
            </a:ext>
          </a:extLst>
        </xdr:cNvPr>
        <xdr:cNvCxnSpPr/>
      </xdr:nvCxnSpPr>
      <xdr:spPr>
        <a:xfrm flipH="1">
          <a:off x="635" y="0"/>
          <a:ext cx="8600440" cy="27940"/>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twoCellAnchor>
    <xdr:from>
      <xdr:col>12</xdr:col>
      <xdr:colOff>561975</xdr:colOff>
      <xdr:row>0</xdr:row>
      <xdr:rowOff>635</xdr:rowOff>
    </xdr:from>
    <xdr:to>
      <xdr:col>13</xdr:col>
      <xdr:colOff>9525</xdr:colOff>
      <xdr:row>1</xdr:row>
      <xdr:rowOff>28575</xdr:rowOff>
    </xdr:to>
    <xdr:sp macro="" textlink="">
      <xdr:nvSpPr>
        <xdr:cNvPr id="22" name="Arc 21">
          <a:extLst>
            <a:ext uri="{FF2B5EF4-FFF2-40B4-BE49-F238E27FC236}">
              <a16:creationId xmlns:a16="http://schemas.microsoft.com/office/drawing/2014/main" id="{00000000-0008-0000-0400-000016000000}"/>
            </a:ext>
          </a:extLst>
        </xdr:cNvPr>
        <xdr:cNvSpPr/>
      </xdr:nvSpPr>
      <xdr:spPr>
        <a:xfrm>
          <a:off x="8553450" y="635"/>
          <a:ext cx="114300" cy="218440"/>
        </a:xfrm>
        <a:prstGeom prst="arc">
          <a:avLst/>
        </a:prstGeom>
      </xdr:spPr>
      <xdr:style>
        <a:lnRef idx="3">
          <a:schemeClr val="accent1"/>
        </a:lnRef>
        <a:fillRef idx="0">
          <a:srgbClr val="FFFFFF"/>
        </a:fillRef>
        <a:effectRef idx="0">
          <a:srgbClr val="FFFFFF"/>
        </a:effectRef>
        <a:fontRef idx="minor">
          <a:schemeClr val="tx1"/>
        </a:fontRef>
      </xdr:style>
      <xdr:txBody>
        <a:bodyPr vertOverflow="clip" horzOverflow="clip" wrap="square" rtlCol="0" anchor="t"/>
        <a:lstStyle/>
        <a:p>
          <a:pPr algn="l"/>
          <a:endParaRPr lang="en-US" sz="1100"/>
        </a:p>
      </xdr:txBody>
    </xdr:sp>
    <xdr:clientData/>
  </xdr:twoCellAnchor>
  <xdr:twoCellAnchor>
    <xdr:from>
      <xdr:col>12</xdr:col>
      <xdr:colOff>514350</xdr:colOff>
      <xdr:row>30</xdr:row>
      <xdr:rowOff>9525</xdr:rowOff>
    </xdr:from>
    <xdr:to>
      <xdr:col>13</xdr:col>
      <xdr:colOff>114300</xdr:colOff>
      <xdr:row>30</xdr:row>
      <xdr:rowOff>9525</xdr:rowOff>
    </xdr:to>
    <xdr:cxnSp macro="">
      <xdr:nvCxnSpPr>
        <xdr:cNvPr id="24" name="Straight Connector 23">
          <a:extLst>
            <a:ext uri="{FF2B5EF4-FFF2-40B4-BE49-F238E27FC236}">
              <a16:creationId xmlns:a16="http://schemas.microsoft.com/office/drawing/2014/main" id="{00000000-0008-0000-0400-000018000000}"/>
            </a:ext>
          </a:extLst>
        </xdr:cNvPr>
        <xdr:cNvCxnSpPr/>
      </xdr:nvCxnSpPr>
      <xdr:spPr>
        <a:xfrm>
          <a:off x="8505825" y="6219825"/>
          <a:ext cx="266700" cy="0"/>
        </a:xfrm>
        <a:prstGeom prst="line">
          <a:avLst/>
        </a:prstGeom>
      </xdr:spPr>
      <xdr:style>
        <a:lnRef idx="3">
          <a:schemeClr val="accent1"/>
        </a:lnRef>
        <a:fillRef idx="0">
          <a:srgbClr val="FFFFFF"/>
        </a:fillRef>
        <a:effectRef idx="0">
          <a:srgbClr val="FFFFFF"/>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
  <sheetViews>
    <sheetView tabSelected="1" topLeftCell="A24" zoomScale="90" zoomScaleNormal="90" workbookViewId="0">
      <selection activeCell="H10" sqref="H10"/>
    </sheetView>
  </sheetViews>
  <sheetFormatPr defaultColWidth="9.14453125" defaultRowHeight="20.100000000000001" customHeight="1" x14ac:dyDescent="0.25"/>
  <cols>
    <col min="1" max="1" width="22.328125" style="814" customWidth="1"/>
    <col min="2" max="2" width="10.89453125" style="815" customWidth="1"/>
    <col min="3" max="3" width="13.98828125" style="815" customWidth="1"/>
    <col min="4" max="4" width="52.328125" style="816" customWidth="1"/>
    <col min="5" max="5" width="23" style="816" customWidth="1"/>
    <col min="6" max="6" width="25.69140625" style="816" customWidth="1"/>
    <col min="7" max="7" width="25.421875" style="816" customWidth="1"/>
    <col min="8" max="8" width="23" style="816" customWidth="1"/>
    <col min="9" max="9" width="24.6171875" style="817" customWidth="1"/>
    <col min="10" max="16384" width="9.14453125" style="817"/>
  </cols>
  <sheetData>
    <row r="1" spans="1:9" ht="46.5" x14ac:dyDescent="0.25">
      <c r="A1" s="943" t="s">
        <v>0</v>
      </c>
      <c r="B1" s="944"/>
      <c r="C1" s="944"/>
      <c r="D1" s="944"/>
      <c r="E1" s="944"/>
      <c r="F1" s="944"/>
      <c r="G1" s="944"/>
      <c r="H1" s="945"/>
    </row>
    <row r="2" spans="1:9" ht="29.25" x14ac:dyDescent="0.4">
      <c r="A2" s="946" t="s">
        <v>1</v>
      </c>
      <c r="B2" s="947"/>
      <c r="C2" s="947"/>
      <c r="D2" s="947"/>
      <c r="E2" s="947"/>
      <c r="F2" s="947"/>
      <c r="G2" s="947"/>
      <c r="H2" s="948"/>
    </row>
    <row r="3" spans="1:9" ht="29.25" x14ac:dyDescent="0.25">
      <c r="A3" s="949" t="s">
        <v>2</v>
      </c>
      <c r="B3" s="950"/>
      <c r="C3" s="950"/>
      <c r="D3" s="950"/>
      <c r="E3" s="950"/>
      <c r="F3" s="950"/>
      <c r="G3" s="950"/>
      <c r="H3" s="951"/>
    </row>
    <row r="4" spans="1:9" s="813" customFormat="1" ht="36.75" customHeight="1" x14ac:dyDescent="0.25">
      <c r="A4" s="818" t="s">
        <v>3</v>
      </c>
      <c r="B4" s="818" t="s">
        <v>4</v>
      </c>
      <c r="C4" s="818" t="s">
        <v>5</v>
      </c>
      <c r="D4" s="818" t="s">
        <v>6</v>
      </c>
      <c r="E4" s="720" t="s">
        <v>7</v>
      </c>
      <c r="F4" s="720" t="s">
        <v>8</v>
      </c>
      <c r="G4" s="720" t="s">
        <v>9</v>
      </c>
      <c r="H4" s="720" t="s">
        <v>10</v>
      </c>
    </row>
    <row r="5" spans="1:9" s="813" customFormat="1" ht="19.899999999999999" customHeight="1" x14ac:dyDescent="0.3">
      <c r="A5" s="819" t="s">
        <v>11</v>
      </c>
      <c r="B5" s="820"/>
      <c r="C5" s="724" t="s">
        <v>12</v>
      </c>
      <c r="D5" s="821" t="s">
        <v>13</v>
      </c>
      <c r="E5" s="822">
        <v>1516000</v>
      </c>
      <c r="F5" s="823">
        <v>1446704.46</v>
      </c>
      <c r="G5" s="822"/>
      <c r="H5" s="824">
        <v>1446704.46</v>
      </c>
    </row>
    <row r="6" spans="1:9" s="813" customFormat="1" ht="21" x14ac:dyDescent="0.3">
      <c r="A6" s="825" t="s">
        <v>14</v>
      </c>
      <c r="B6" s="826"/>
      <c r="C6" s="724" t="s">
        <v>12</v>
      </c>
      <c r="D6" s="735"/>
      <c r="E6" s="827"/>
      <c r="F6" s="827"/>
      <c r="G6" s="827"/>
      <c r="H6" s="828"/>
    </row>
    <row r="7" spans="1:9" s="813" customFormat="1" ht="21" x14ac:dyDescent="0.3">
      <c r="A7" s="825"/>
      <c r="B7" s="826"/>
      <c r="C7" s="826"/>
      <c r="D7" s="829" t="s">
        <v>15</v>
      </c>
      <c r="E7" s="830"/>
      <c r="F7" s="831"/>
      <c r="G7" s="831"/>
      <c r="H7" s="832"/>
    </row>
    <row r="8" spans="1:9" s="813" customFormat="1" ht="21" x14ac:dyDescent="0.3">
      <c r="A8" s="825" t="s">
        <v>16</v>
      </c>
      <c r="B8" s="826" t="s">
        <v>17</v>
      </c>
      <c r="C8" s="724" t="s">
        <v>12</v>
      </c>
      <c r="D8" s="833" t="s">
        <v>18</v>
      </c>
      <c r="E8" s="834">
        <f t="shared" ref="E8:H8" si="0">E49</f>
        <v>20994022.550000001</v>
      </c>
      <c r="F8" s="835">
        <f t="shared" si="0"/>
        <v>135586916.13</v>
      </c>
      <c r="G8" s="834">
        <f t="shared" si="0"/>
        <v>27719220.399999999</v>
      </c>
      <c r="H8" s="835">
        <f t="shared" si="0"/>
        <v>213212700</v>
      </c>
    </row>
    <row r="9" spans="1:9" s="813" customFormat="1" ht="21" x14ac:dyDescent="0.3">
      <c r="A9" s="825"/>
      <c r="B9" s="826"/>
      <c r="C9" s="826"/>
      <c r="D9" s="836" t="s">
        <v>19</v>
      </c>
      <c r="E9" s="831"/>
      <c r="F9" s="831"/>
      <c r="G9" s="831"/>
      <c r="H9" s="831"/>
    </row>
    <row r="10" spans="1:9" s="813" customFormat="1" ht="21" x14ac:dyDescent="0.3">
      <c r="A10" s="825" t="s">
        <v>20</v>
      </c>
      <c r="B10" s="826" t="s">
        <v>21</v>
      </c>
      <c r="C10" s="724" t="s">
        <v>12</v>
      </c>
      <c r="D10" s="833" t="s">
        <v>22</v>
      </c>
      <c r="E10" s="735">
        <v>2731477794.25</v>
      </c>
      <c r="F10" s="735">
        <v>4326558369.0600004</v>
      </c>
      <c r="G10" s="735">
        <f>Revenue!G8</f>
        <v>450575930.80000001</v>
      </c>
      <c r="H10" s="735">
        <f>Revenue!H8</f>
        <v>4841386632</v>
      </c>
    </row>
    <row r="11" spans="1:9" s="813" customFormat="1" ht="24.6" customHeight="1" x14ac:dyDescent="0.3">
      <c r="A11" s="825" t="s">
        <v>23</v>
      </c>
      <c r="B11" s="826" t="s">
        <v>24</v>
      </c>
      <c r="C11" s="724" t="s">
        <v>12</v>
      </c>
      <c r="D11" s="833" t="s">
        <v>25</v>
      </c>
      <c r="E11" s="735">
        <v>224890578.46000001</v>
      </c>
      <c r="F11" s="735">
        <v>1413404015.3800001</v>
      </c>
      <c r="G11" s="735">
        <f>Revenue!G11</f>
        <v>2414651894.1700001</v>
      </c>
      <c r="H11" s="735">
        <f>Revenue!H11</f>
        <v>2500000000</v>
      </c>
    </row>
    <row r="12" spans="1:9" s="813" customFormat="1" ht="39.75" x14ac:dyDescent="0.3">
      <c r="A12" s="825" t="s">
        <v>26</v>
      </c>
      <c r="B12" s="826" t="s">
        <v>27</v>
      </c>
      <c r="C12" s="724" t="s">
        <v>12</v>
      </c>
      <c r="D12" s="837" t="s">
        <v>28</v>
      </c>
      <c r="E12" s="735">
        <v>108000000</v>
      </c>
      <c r="F12" s="735">
        <v>992956941.45000005</v>
      </c>
      <c r="G12" s="735">
        <f>Revenue!G9</f>
        <v>366924570.17000002</v>
      </c>
      <c r="H12" s="735">
        <f>Revenue!H9</f>
        <v>1092500000</v>
      </c>
    </row>
    <row r="13" spans="1:9" s="813" customFormat="1" ht="21" x14ac:dyDescent="0.3">
      <c r="A13" s="825" t="s">
        <v>29</v>
      </c>
      <c r="B13" s="826" t="s">
        <v>30</v>
      </c>
      <c r="C13" s="724" t="s">
        <v>12</v>
      </c>
      <c r="D13" s="833" t="s">
        <v>31</v>
      </c>
      <c r="E13" s="735">
        <v>13800000</v>
      </c>
      <c r="F13" s="735">
        <f>Revenue!F13</f>
        <v>69000000</v>
      </c>
      <c r="G13" s="735">
        <f>Revenue!G13</f>
        <v>0</v>
      </c>
      <c r="H13" s="735">
        <f>Revenue!H13</f>
        <v>100000000</v>
      </c>
    </row>
    <row r="14" spans="1:9" s="813" customFormat="1" ht="21" x14ac:dyDescent="0.3">
      <c r="A14" s="838" t="s">
        <v>32</v>
      </c>
      <c r="B14" s="839" t="s">
        <v>27</v>
      </c>
      <c r="C14" s="724" t="s">
        <v>12</v>
      </c>
      <c r="D14" s="840" t="s">
        <v>33</v>
      </c>
      <c r="E14" s="841">
        <f>Revenue!E16</f>
        <v>0</v>
      </c>
      <c r="F14" s="841">
        <f>Revenue!F16</f>
        <v>0</v>
      </c>
      <c r="G14" s="841">
        <f>Revenue!G16</f>
        <v>0</v>
      </c>
      <c r="H14" s="842">
        <f>Revenue!H16</f>
        <v>0</v>
      </c>
    </row>
    <row r="15" spans="1:9" s="813" customFormat="1" ht="21" x14ac:dyDescent="0.2">
      <c r="A15" s="843"/>
      <c r="B15" s="844"/>
      <c r="C15" s="844"/>
      <c r="D15" s="845" t="s">
        <v>34</v>
      </c>
      <c r="E15" s="846">
        <f>SUM(E8:E14)</f>
        <v>3099162395.2600002</v>
      </c>
      <c r="F15" s="846">
        <f>SUM(F8:F14)</f>
        <v>6937506242.0200005</v>
      </c>
      <c r="G15" s="846">
        <f t="shared" ref="G15:H15" si="1">SUM(G8:G14)</f>
        <v>3259871615.54</v>
      </c>
      <c r="H15" s="846">
        <f t="shared" si="1"/>
        <v>8747099332</v>
      </c>
      <c r="I15" s="916"/>
    </row>
    <row r="16" spans="1:9" s="813" customFormat="1" ht="21" x14ac:dyDescent="0.3">
      <c r="A16" s="847"/>
      <c r="B16" s="848"/>
      <c r="C16" s="848"/>
      <c r="D16" s="849" t="s">
        <v>35</v>
      </c>
      <c r="E16" s="850"/>
      <c r="F16" s="851"/>
      <c r="G16" s="852"/>
      <c r="H16" s="853"/>
    </row>
    <row r="17" spans="1:11" s="813" customFormat="1" ht="21" x14ac:dyDescent="0.3">
      <c r="A17" s="825" t="s">
        <v>36</v>
      </c>
      <c r="B17" s="826" t="s">
        <v>21</v>
      </c>
      <c r="C17" s="724" t="s">
        <v>12</v>
      </c>
      <c r="D17" s="833" t="s">
        <v>37</v>
      </c>
      <c r="E17" s="823">
        <f>Recurrent!F21</f>
        <v>1296264216.3900001</v>
      </c>
      <c r="F17" s="823">
        <v>2254285810.0799999</v>
      </c>
      <c r="G17" s="823">
        <f>Recurrent!H21</f>
        <v>1646032389.488214</v>
      </c>
      <c r="H17" s="824">
        <f>Recurrent!I21</f>
        <v>2219236581.6299996</v>
      </c>
    </row>
    <row r="18" spans="1:11" s="813" customFormat="1" ht="21" x14ac:dyDescent="0.3">
      <c r="A18" s="825" t="s">
        <v>38</v>
      </c>
      <c r="B18" s="826" t="s">
        <v>21</v>
      </c>
      <c r="C18" s="724" t="s">
        <v>12</v>
      </c>
      <c r="D18" s="833" t="s">
        <v>39</v>
      </c>
      <c r="E18" s="823">
        <f>Recurrent!F22</f>
        <v>850919000</v>
      </c>
      <c r="F18" s="823">
        <v>1208835786.5899999</v>
      </c>
      <c r="G18" s="823">
        <f>Recurrent!H22</f>
        <v>693577532.41000009</v>
      </c>
      <c r="H18" s="823">
        <f>Recurrent!I22</f>
        <v>1491862750.3699999</v>
      </c>
    </row>
    <row r="19" spans="1:11" s="813" customFormat="1" ht="21" x14ac:dyDescent="0.3">
      <c r="A19" s="854" t="s">
        <v>40</v>
      </c>
      <c r="B19" s="855" t="s">
        <v>21</v>
      </c>
      <c r="C19" s="724" t="s">
        <v>12</v>
      </c>
      <c r="D19" s="856" t="s">
        <v>41</v>
      </c>
      <c r="E19" s="857">
        <f>Capital!F179</f>
        <v>272389208.77999997</v>
      </c>
      <c r="F19" s="857">
        <f>Capital!G179</f>
        <v>3474384645.3400002</v>
      </c>
      <c r="G19" s="857">
        <f>Capital!H179</f>
        <v>297204545.12</v>
      </c>
      <c r="H19" s="858">
        <f>Capital!I179</f>
        <v>5036000000</v>
      </c>
    </row>
    <row r="20" spans="1:11" s="813" customFormat="1" ht="21" x14ac:dyDescent="0.2">
      <c r="A20" s="843"/>
      <c r="B20" s="844"/>
      <c r="C20" s="844"/>
      <c r="D20" s="845" t="s">
        <v>42</v>
      </c>
      <c r="E20" s="859">
        <v>2419572425.1700001</v>
      </c>
      <c r="F20" s="859">
        <f>SUM(F17:F19)</f>
        <v>6937506242.0100002</v>
      </c>
      <c r="G20" s="846">
        <f t="shared" ref="G20:H20" si="2">SUM(G17:G19)</f>
        <v>2636814467.0182142</v>
      </c>
      <c r="H20" s="846">
        <f t="shared" si="2"/>
        <v>8747099332</v>
      </c>
    </row>
    <row r="21" spans="1:11" s="813" customFormat="1" ht="21" x14ac:dyDescent="0.3">
      <c r="A21" s="952" t="s">
        <v>43</v>
      </c>
      <c r="B21" s="953"/>
      <c r="C21" s="953"/>
      <c r="D21" s="953"/>
      <c r="E21" s="953"/>
      <c r="F21" s="954"/>
      <c r="G21" s="955">
        <f>H15-H20</f>
        <v>0</v>
      </c>
      <c r="H21" s="956"/>
    </row>
    <row r="22" spans="1:11" s="813" customFormat="1" ht="21" x14ac:dyDescent="0.2">
      <c r="A22" s="929" t="s">
        <v>44</v>
      </c>
      <c r="B22" s="930"/>
      <c r="C22" s="930"/>
      <c r="D22" s="930"/>
      <c r="E22" s="930"/>
      <c r="F22" s="930"/>
      <c r="G22" s="930"/>
      <c r="H22" s="931"/>
    </row>
    <row r="23" spans="1:11" s="813" customFormat="1" ht="21" x14ac:dyDescent="0.3">
      <c r="A23" s="932" t="s">
        <v>45</v>
      </c>
      <c r="B23" s="933"/>
      <c r="C23" s="933"/>
      <c r="D23" s="934"/>
      <c r="E23" s="935" t="s">
        <v>46</v>
      </c>
      <c r="F23" s="936"/>
      <c r="G23" s="936"/>
      <c r="H23" s="937"/>
    </row>
    <row r="24" spans="1:11" s="813" customFormat="1" ht="21" x14ac:dyDescent="0.3">
      <c r="A24" s="860" t="s">
        <v>47</v>
      </c>
      <c r="B24" s="938" t="s">
        <v>48</v>
      </c>
      <c r="C24" s="938"/>
      <c r="D24" s="939"/>
      <c r="E24" s="861" t="s">
        <v>47</v>
      </c>
      <c r="F24" s="862" t="s">
        <v>49</v>
      </c>
      <c r="G24" s="862" t="s">
        <v>50</v>
      </c>
      <c r="H24" s="863" t="s">
        <v>51</v>
      </c>
      <c r="K24" s="813" t="s">
        <v>52</v>
      </c>
    </row>
    <row r="25" spans="1:11" s="813" customFormat="1" ht="21" x14ac:dyDescent="0.3">
      <c r="A25" s="864" t="s">
        <v>53</v>
      </c>
      <c r="B25" s="865">
        <f>D25/H15*100</f>
        <v>25.371114439174629</v>
      </c>
      <c r="C25" s="829" t="s">
        <v>54</v>
      </c>
      <c r="D25" s="866">
        <f>H17</f>
        <v>2219236581.6299996</v>
      </c>
      <c r="E25" s="867" t="s">
        <v>53</v>
      </c>
      <c r="F25" s="868">
        <f t="shared" ref="F25:G27" si="3">F17</f>
        <v>2254285810.0799999</v>
      </c>
      <c r="G25" s="869">
        <f t="shared" si="3"/>
        <v>1646032389.488214</v>
      </c>
      <c r="H25" s="870">
        <f>G25/F25</f>
        <v>0.73017910245808615</v>
      </c>
    </row>
    <row r="26" spans="1:11" s="813" customFormat="1" ht="21" x14ac:dyDescent="0.3">
      <c r="A26" s="864" t="s">
        <v>55</v>
      </c>
      <c r="B26" s="865">
        <f>D26/H15*100</f>
        <v>17.055513990932234</v>
      </c>
      <c r="C26" s="829" t="s">
        <v>54</v>
      </c>
      <c r="D26" s="866">
        <f>H18</f>
        <v>1491862750.3699999</v>
      </c>
      <c r="E26" s="867" t="s">
        <v>55</v>
      </c>
      <c r="F26" s="871">
        <f t="shared" si="3"/>
        <v>1208835786.5899999</v>
      </c>
      <c r="G26" s="827">
        <f t="shared" si="3"/>
        <v>693577532.41000009</v>
      </c>
      <c r="H26" s="872">
        <f>G26/F26</f>
        <v>0.57375661781697429</v>
      </c>
    </row>
    <row r="27" spans="1:11" s="813" customFormat="1" ht="21" x14ac:dyDescent="0.3">
      <c r="A27" s="864" t="s">
        <v>56</v>
      </c>
      <c r="B27" s="865">
        <f>D27/H15*100</f>
        <v>57.573371569893126</v>
      </c>
      <c r="C27" s="829" t="s">
        <v>54</v>
      </c>
      <c r="D27" s="866">
        <f>H19</f>
        <v>5036000000</v>
      </c>
      <c r="E27" s="867" t="s">
        <v>56</v>
      </c>
      <c r="F27" s="871">
        <f t="shared" si="3"/>
        <v>3474384645.3400002</v>
      </c>
      <c r="G27" s="873">
        <f t="shared" si="3"/>
        <v>297204545.12</v>
      </c>
      <c r="H27" s="872">
        <f>G27/F27</f>
        <v>8.5541635558004217E-2</v>
      </c>
    </row>
    <row r="28" spans="1:11" s="813" customFormat="1" ht="21" x14ac:dyDescent="0.3">
      <c r="A28" s="874" t="s">
        <v>57</v>
      </c>
      <c r="B28" s="875">
        <f>B25+B26+B27</f>
        <v>99.999999999999986</v>
      </c>
      <c r="C28" s="876" t="s">
        <v>54</v>
      </c>
      <c r="D28" s="877">
        <f>D25+D26+D27</f>
        <v>8747099332</v>
      </c>
      <c r="E28" s="878" t="s">
        <v>57</v>
      </c>
      <c r="F28" s="879">
        <f>SUM(F25:F27)</f>
        <v>6937506242.0100002</v>
      </c>
      <c r="G28" s="880">
        <f>G25+G26+G27</f>
        <v>2636814467.0182142</v>
      </c>
      <c r="H28" s="881">
        <f>G28/F28</f>
        <v>0.38008102263764615</v>
      </c>
    </row>
    <row r="29" spans="1:11" ht="46.5" x14ac:dyDescent="0.65">
      <c r="A29" s="940" t="s">
        <v>0</v>
      </c>
      <c r="B29" s="941"/>
      <c r="C29" s="941"/>
      <c r="D29" s="941"/>
      <c r="E29" s="941"/>
      <c r="F29" s="941"/>
      <c r="G29" s="941"/>
      <c r="H29" s="942"/>
    </row>
    <row r="30" spans="1:11" ht="25.5" x14ac:dyDescent="0.35">
      <c r="A30" s="920" t="s">
        <v>1</v>
      </c>
      <c r="B30" s="921"/>
      <c r="C30" s="921"/>
      <c r="D30" s="921"/>
      <c r="E30" s="921"/>
      <c r="F30" s="921"/>
      <c r="G30" s="921"/>
      <c r="H30" s="922"/>
    </row>
    <row r="31" spans="1:11" ht="23.25" x14ac:dyDescent="0.3">
      <c r="A31" s="923" t="s">
        <v>58</v>
      </c>
      <c r="B31" s="924"/>
      <c r="C31" s="924"/>
      <c r="D31" s="924"/>
      <c r="E31" s="924"/>
      <c r="F31" s="924"/>
      <c r="G31" s="924"/>
      <c r="H31" s="925"/>
    </row>
    <row r="32" spans="1:11" ht="23.25" x14ac:dyDescent="0.25">
      <c r="A32" s="926" t="s">
        <v>59</v>
      </c>
      <c r="B32" s="927"/>
      <c r="C32" s="927"/>
      <c r="D32" s="927"/>
      <c r="E32" s="927"/>
      <c r="F32" s="927"/>
      <c r="G32" s="927"/>
      <c r="H32" s="928"/>
    </row>
    <row r="33" spans="1:8" s="813" customFormat="1" ht="35.25" x14ac:dyDescent="0.25">
      <c r="A33" s="882" t="s">
        <v>3</v>
      </c>
      <c r="B33" s="883" t="s">
        <v>4</v>
      </c>
      <c r="C33" s="883" t="s">
        <v>5</v>
      </c>
      <c r="D33" s="884" t="s">
        <v>60</v>
      </c>
      <c r="E33" s="720" t="s">
        <v>7</v>
      </c>
      <c r="F33" s="720" t="s">
        <v>8</v>
      </c>
      <c r="G33" s="720" t="s">
        <v>9</v>
      </c>
      <c r="H33" s="720" t="s">
        <v>10</v>
      </c>
    </row>
    <row r="34" spans="1:8" s="813" customFormat="1" ht="18.75" x14ac:dyDescent="0.25">
      <c r="A34" s="885">
        <v>12010000</v>
      </c>
      <c r="B34" s="886"/>
      <c r="C34" s="887" t="s">
        <v>12</v>
      </c>
      <c r="D34" s="888" t="s">
        <v>61</v>
      </c>
      <c r="E34" s="753">
        <f>Revenue!E24</f>
        <v>940000</v>
      </c>
      <c r="F34" s="753">
        <f>Revenue!F24</f>
        <v>5170000</v>
      </c>
      <c r="G34" s="753">
        <f>Revenue!G24</f>
        <v>1446665</v>
      </c>
      <c r="H34" s="889">
        <f>Revenue!H24</f>
        <v>3977400</v>
      </c>
    </row>
    <row r="35" spans="1:8" s="813" customFormat="1" ht="18.75" x14ac:dyDescent="0.25">
      <c r="A35" s="890">
        <v>12010200</v>
      </c>
      <c r="B35" s="891"/>
      <c r="C35" s="724" t="s">
        <v>12</v>
      </c>
      <c r="D35" s="892" t="s">
        <v>62</v>
      </c>
      <c r="E35" s="893">
        <f>Revenue!E30</f>
        <v>0</v>
      </c>
      <c r="F35" s="893">
        <f>Revenue!F30</f>
        <v>0</v>
      </c>
      <c r="G35" s="893">
        <f>Revenue!G30</f>
        <v>0</v>
      </c>
      <c r="H35" s="894">
        <f>Revenue!H30</f>
        <v>200000</v>
      </c>
    </row>
    <row r="36" spans="1:8" s="813" customFormat="1" ht="18.75" x14ac:dyDescent="0.25">
      <c r="A36" s="890">
        <v>12020100</v>
      </c>
      <c r="B36" s="891"/>
      <c r="C36" s="724" t="s">
        <v>12</v>
      </c>
      <c r="D36" s="892" t="s">
        <v>63</v>
      </c>
      <c r="E36" s="823">
        <f>Revenue!E118</f>
        <v>440600</v>
      </c>
      <c r="F36" s="823">
        <f>Revenue!F118</f>
        <v>2423300</v>
      </c>
      <c r="G36" s="823">
        <f>Revenue!G118</f>
        <v>765400</v>
      </c>
      <c r="H36" s="824">
        <f>Revenue!H118</f>
        <v>2491300</v>
      </c>
    </row>
    <row r="37" spans="1:8" s="813" customFormat="1" ht="18.75" x14ac:dyDescent="0.25">
      <c r="A37" s="890" t="s">
        <v>64</v>
      </c>
      <c r="B37" s="891"/>
      <c r="C37" s="724" t="s">
        <v>12</v>
      </c>
      <c r="D37" s="892" t="s">
        <v>65</v>
      </c>
      <c r="E37" s="823">
        <v>12003422.550000001</v>
      </c>
      <c r="F37" s="823">
        <v>93608616.129999995</v>
      </c>
      <c r="G37" s="823">
        <f>Revenue!G186</f>
        <v>14016725.4</v>
      </c>
      <c r="H37" s="824">
        <f>Revenue!H186</f>
        <v>132649000</v>
      </c>
    </row>
    <row r="38" spans="1:8" s="813" customFormat="1" ht="18.75" x14ac:dyDescent="0.25">
      <c r="A38" s="890">
        <v>12020500</v>
      </c>
      <c r="B38" s="891"/>
      <c r="C38" s="724" t="s">
        <v>12</v>
      </c>
      <c r="D38" s="892" t="s">
        <v>66</v>
      </c>
      <c r="E38" s="823"/>
      <c r="F38" s="823"/>
      <c r="G38" s="823">
        <f>Revenue!G195</f>
        <v>0</v>
      </c>
      <c r="H38" s="824">
        <f>Revenue!H195</f>
        <v>0</v>
      </c>
    </row>
    <row r="39" spans="1:8" s="813" customFormat="1" ht="18.75" x14ac:dyDescent="0.25">
      <c r="A39" s="890">
        <v>12020600</v>
      </c>
      <c r="B39" s="891"/>
      <c r="C39" s="724" t="s">
        <v>12</v>
      </c>
      <c r="D39" s="892" t="s">
        <v>67</v>
      </c>
      <c r="E39" s="823">
        <v>110000</v>
      </c>
      <c r="F39" s="823">
        <v>550000</v>
      </c>
      <c r="G39" s="823">
        <f>Revenue!G219</f>
        <v>215700</v>
      </c>
      <c r="H39" s="824">
        <f>Revenue!H219</f>
        <v>800000</v>
      </c>
    </row>
    <row r="40" spans="1:8" s="813" customFormat="1" ht="18.75" x14ac:dyDescent="0.25">
      <c r="A40" s="890">
        <v>12020700</v>
      </c>
      <c r="B40" s="891"/>
      <c r="C40" s="724" t="s">
        <v>12</v>
      </c>
      <c r="D40" s="892" t="s">
        <v>68</v>
      </c>
      <c r="E40" s="823">
        <f>Revenue!E262</f>
        <v>240000</v>
      </c>
      <c r="F40" s="823">
        <f>Revenue!F262</f>
        <v>3155000</v>
      </c>
      <c r="G40" s="823">
        <f>Revenue!G262</f>
        <v>1440000</v>
      </c>
      <c r="H40" s="824">
        <f>Revenue!H262</f>
        <v>24695000</v>
      </c>
    </row>
    <row r="41" spans="1:8" s="813" customFormat="1" ht="18.75" x14ac:dyDescent="0.25">
      <c r="A41" s="890" t="s">
        <v>69</v>
      </c>
      <c r="B41" s="891"/>
      <c r="C41" s="724" t="s">
        <v>12</v>
      </c>
      <c r="D41" s="892" t="s">
        <v>70</v>
      </c>
      <c r="E41" s="823">
        <f>Revenue!E268</f>
        <v>0</v>
      </c>
      <c r="F41" s="823">
        <f>Revenue!F268</f>
        <v>0</v>
      </c>
      <c r="G41" s="823">
        <f>Revenue!G268</f>
        <v>0</v>
      </c>
      <c r="H41" s="824">
        <f>Revenue!H268</f>
        <v>0</v>
      </c>
    </row>
    <row r="42" spans="1:8" s="813" customFormat="1" ht="18.75" x14ac:dyDescent="0.25">
      <c r="A42" s="890">
        <v>12621000</v>
      </c>
      <c r="B42" s="891"/>
      <c r="C42" s="724" t="s">
        <v>12</v>
      </c>
      <c r="D42" s="892" t="s">
        <v>71</v>
      </c>
      <c r="E42" s="823">
        <f>Revenue!E276</f>
        <v>0</v>
      </c>
      <c r="F42" s="823">
        <f>Revenue!F276</f>
        <v>0</v>
      </c>
      <c r="G42" s="823">
        <f>Revenue!G276</f>
        <v>0</v>
      </c>
      <c r="H42" s="824">
        <f>Revenue!H276</f>
        <v>0</v>
      </c>
    </row>
    <row r="43" spans="1:8" s="813" customFormat="1" ht="18.75" x14ac:dyDescent="0.25">
      <c r="A43" s="890">
        <v>12021100</v>
      </c>
      <c r="B43" s="891"/>
      <c r="C43" s="724" t="s">
        <v>12</v>
      </c>
      <c r="D43" s="892" t="s">
        <v>72</v>
      </c>
      <c r="E43" s="823">
        <f>Revenue!E286</f>
        <v>5000000</v>
      </c>
      <c r="F43" s="823">
        <f>Revenue!F286</f>
        <v>18250000</v>
      </c>
      <c r="G43" s="823">
        <f>Revenue!G286</f>
        <v>3280730</v>
      </c>
      <c r="H43" s="824">
        <f>Revenue!H286</f>
        <v>25300000</v>
      </c>
    </row>
    <row r="44" spans="1:8" s="813" customFormat="1" ht="18.75" x14ac:dyDescent="0.25">
      <c r="A44" s="890">
        <v>12021200</v>
      </c>
      <c r="B44" s="891"/>
      <c r="C44" s="724" t="s">
        <v>12</v>
      </c>
      <c r="D44" s="892" t="s">
        <v>73</v>
      </c>
      <c r="E44" s="823">
        <f>Revenue!E294</f>
        <v>0</v>
      </c>
      <c r="F44" s="823">
        <f>Revenue!F294</f>
        <v>0</v>
      </c>
      <c r="G44" s="823">
        <f>Revenue!G294</f>
        <v>0</v>
      </c>
      <c r="H44" s="824">
        <f>Revenue!H294</f>
        <v>0</v>
      </c>
    </row>
    <row r="45" spans="1:8" s="813" customFormat="1" ht="18.75" x14ac:dyDescent="0.25">
      <c r="A45" s="890">
        <v>13010100</v>
      </c>
      <c r="B45" s="891"/>
      <c r="C45" s="724" t="s">
        <v>12</v>
      </c>
      <c r="D45" s="892" t="s">
        <v>74</v>
      </c>
      <c r="E45" s="823">
        <f>Revenue!E300</f>
        <v>2000000</v>
      </c>
      <c r="F45" s="823">
        <f>Revenue!F300</f>
        <v>11000000</v>
      </c>
      <c r="G45" s="823">
        <f>Revenue!G300</f>
        <v>6000000</v>
      </c>
      <c r="H45" s="824">
        <f>Revenue!H300</f>
        <v>20000000</v>
      </c>
    </row>
    <row r="46" spans="1:8" s="813" customFormat="1" ht="18.75" x14ac:dyDescent="0.25">
      <c r="A46" s="805">
        <v>14030100</v>
      </c>
      <c r="B46" s="803"/>
      <c r="C46" s="724" t="s">
        <v>12</v>
      </c>
      <c r="D46" s="895" t="s">
        <v>75</v>
      </c>
      <c r="E46" s="823">
        <f>Revenue!E304</f>
        <v>0</v>
      </c>
      <c r="F46" s="823">
        <f>Revenue!F304</f>
        <v>0</v>
      </c>
      <c r="G46" s="823">
        <f>Revenue!G304</f>
        <v>0</v>
      </c>
      <c r="H46" s="824">
        <f>Revenue!H304</f>
        <v>0</v>
      </c>
    </row>
    <row r="47" spans="1:8" s="813" customFormat="1" ht="18.75" x14ac:dyDescent="0.25">
      <c r="A47" s="890" t="s">
        <v>76</v>
      </c>
      <c r="B47" s="891"/>
      <c r="C47" s="724" t="s">
        <v>12</v>
      </c>
      <c r="D47" s="892" t="s">
        <v>77</v>
      </c>
      <c r="E47" s="823">
        <f>Revenue!E309</f>
        <v>200000</v>
      </c>
      <c r="F47" s="823">
        <f>Revenue!F309</f>
        <v>1100000</v>
      </c>
      <c r="G47" s="823">
        <f>Revenue!G309</f>
        <v>554000</v>
      </c>
      <c r="H47" s="824">
        <f>Revenue!H309</f>
        <v>2500000</v>
      </c>
    </row>
    <row r="48" spans="1:8" s="813" customFormat="1" ht="18.75" x14ac:dyDescent="0.25">
      <c r="A48" s="896" t="s">
        <v>78</v>
      </c>
      <c r="B48" s="897"/>
      <c r="C48" s="898" t="s">
        <v>12</v>
      </c>
      <c r="D48" s="899" t="s">
        <v>79</v>
      </c>
      <c r="E48" s="841">
        <f>Revenue!E314</f>
        <v>60000</v>
      </c>
      <c r="F48" s="841">
        <f>Revenue!F314</f>
        <v>330000</v>
      </c>
      <c r="G48" s="841">
        <f>Revenue!G314</f>
        <v>0</v>
      </c>
      <c r="H48" s="842">
        <f>Revenue!H314</f>
        <v>600000</v>
      </c>
    </row>
    <row r="49" spans="1:8" s="813" customFormat="1" ht="18.75" x14ac:dyDescent="0.25">
      <c r="A49" s="900"/>
      <c r="B49" s="901"/>
      <c r="C49" s="901"/>
      <c r="D49" s="902" t="s">
        <v>80</v>
      </c>
      <c r="E49" s="903">
        <f>SUM(E34:E48)</f>
        <v>20994022.550000001</v>
      </c>
      <c r="F49" s="903">
        <f t="shared" ref="F49:H49" si="4">SUM(F34:F48)</f>
        <v>135586916.13</v>
      </c>
      <c r="G49" s="903">
        <f t="shared" si="4"/>
        <v>27719220.399999999</v>
      </c>
      <c r="H49" s="903">
        <f t="shared" si="4"/>
        <v>213212700</v>
      </c>
    </row>
    <row r="50" spans="1:8" s="813" customFormat="1" ht="21" x14ac:dyDescent="0.25">
      <c r="A50" s="904" t="s">
        <v>20</v>
      </c>
      <c r="B50" s="826" t="s">
        <v>21</v>
      </c>
      <c r="C50" s="773" t="s">
        <v>12</v>
      </c>
      <c r="D50" s="905" t="s">
        <v>81</v>
      </c>
      <c r="E50" s="906">
        <f>Revenue!E8</f>
        <v>2731477794.25</v>
      </c>
      <c r="F50" s="906">
        <f>Revenue!F8</f>
        <v>4326558369.0552797</v>
      </c>
      <c r="G50" s="906">
        <f>Revenue!G8</f>
        <v>450575930.80000001</v>
      </c>
      <c r="H50" s="906">
        <f>Revenue!H8</f>
        <v>4841386632</v>
      </c>
    </row>
    <row r="51" spans="1:8" s="813" customFormat="1" ht="21" x14ac:dyDescent="0.2">
      <c r="A51" s="904" t="s">
        <v>23</v>
      </c>
      <c r="B51" s="826" t="s">
        <v>24</v>
      </c>
      <c r="C51" s="773" t="s">
        <v>12</v>
      </c>
      <c r="D51" s="905" t="s">
        <v>25</v>
      </c>
      <c r="E51" s="735">
        <f>Revenue!E11</f>
        <v>224890578.46200001</v>
      </c>
      <c r="F51" s="735">
        <f>Revenue!F11</f>
        <v>1413404015.37549</v>
      </c>
      <c r="G51" s="735">
        <f>Revenue!G11</f>
        <v>2414651894.1700001</v>
      </c>
      <c r="H51" s="735">
        <f>Revenue!H11</f>
        <v>2500000000</v>
      </c>
    </row>
    <row r="52" spans="1:8" s="813" customFormat="1" ht="21" x14ac:dyDescent="0.2">
      <c r="A52" s="904" t="s">
        <v>29</v>
      </c>
      <c r="B52" s="826" t="s">
        <v>30</v>
      </c>
      <c r="C52" s="773" t="s">
        <v>12</v>
      </c>
      <c r="D52" s="907" t="s">
        <v>82</v>
      </c>
      <c r="E52" s="908">
        <f>Revenue!E13</f>
        <v>13800000</v>
      </c>
      <c r="F52" s="908">
        <f>Revenue!F13</f>
        <v>69000000</v>
      </c>
      <c r="G52" s="908">
        <f>Revenue!G13</f>
        <v>0</v>
      </c>
      <c r="H52" s="735">
        <f>Revenue!H13</f>
        <v>100000000</v>
      </c>
    </row>
    <row r="53" spans="1:8" s="813" customFormat="1" ht="21" x14ac:dyDescent="0.25">
      <c r="A53" s="904" t="s">
        <v>26</v>
      </c>
      <c r="B53" s="826" t="s">
        <v>27</v>
      </c>
      <c r="C53" s="773" t="s">
        <v>12</v>
      </c>
      <c r="D53" s="909" t="s">
        <v>83</v>
      </c>
      <c r="E53" s="910">
        <f>Revenue!E9</f>
        <v>108000000</v>
      </c>
      <c r="F53" s="910">
        <f>Revenue!F9</f>
        <v>992956941.44923103</v>
      </c>
      <c r="G53" s="910">
        <f>Revenue!G9</f>
        <v>366924570.17000002</v>
      </c>
      <c r="H53" s="823">
        <f>Revenue!H9</f>
        <v>1092500000</v>
      </c>
    </row>
    <row r="54" spans="1:8" s="813" customFormat="1" ht="18.75" x14ac:dyDescent="0.2">
      <c r="A54" s="911"/>
      <c r="B54" s="912"/>
      <c r="C54" s="912"/>
      <c r="D54" s="913" t="s">
        <v>84</v>
      </c>
      <c r="E54" s="914">
        <f>E49+E50+E51+E52+E53</f>
        <v>3099162395.2620001</v>
      </c>
      <c r="F54" s="914">
        <f t="shared" ref="F54:H54" si="5">F49+F50+F51+F52+F53</f>
        <v>6937506242.0100012</v>
      </c>
      <c r="G54" s="914">
        <f t="shared" si="5"/>
        <v>3259871615.54</v>
      </c>
      <c r="H54" s="915">
        <f t="shared" si="5"/>
        <v>8747099332</v>
      </c>
    </row>
  </sheetData>
  <sheetProtection selectLockedCells="1"/>
  <mergeCells count="13">
    <mergeCell ref="A1:H1"/>
    <mergeCell ref="A2:H2"/>
    <mergeCell ref="A3:H3"/>
    <mergeCell ref="A21:F21"/>
    <mergeCell ref="G21:H21"/>
    <mergeCell ref="A30:H30"/>
    <mergeCell ref="A31:H31"/>
    <mergeCell ref="A32:H32"/>
    <mergeCell ref="A22:H22"/>
    <mergeCell ref="A23:D23"/>
    <mergeCell ref="E23:H23"/>
    <mergeCell ref="B24:D24"/>
    <mergeCell ref="A29:H29"/>
  </mergeCells>
  <pageMargins left="0.74" right="0.25" top="0.75" bottom="0.75" header="0.36" footer="0.3"/>
  <pageSetup paperSize="9" scale="67" orientation="landscape"/>
  <headerFooter>
    <oddFooter>&amp;CPage &amp;P&amp;R&amp;A</oddFooter>
  </headerFooter>
  <rowBreaks count="2" manualBreakCount="2">
    <brk id="28" max="16383" man="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5"/>
  <sheetViews>
    <sheetView topLeftCell="G302" zoomScale="90" zoomScaleNormal="90" workbookViewId="0">
      <selection activeCell="H9" sqref="H9"/>
    </sheetView>
  </sheetViews>
  <sheetFormatPr defaultColWidth="9.14453125" defaultRowHeight="18.75" x14ac:dyDescent="0.25"/>
  <cols>
    <col min="1" max="1" width="20.984375" style="41" customWidth="1"/>
    <col min="2" max="2" width="13.5859375" style="41" customWidth="1"/>
    <col min="3" max="3" width="13.71875" style="41" customWidth="1"/>
    <col min="4" max="4" width="43.046875" style="42" customWidth="1"/>
    <col min="5" max="5" width="23.67578125" style="41" customWidth="1"/>
    <col min="6" max="6" width="25.01953125" style="41" customWidth="1"/>
    <col min="7" max="7" width="25.421875" style="41" customWidth="1"/>
    <col min="8" max="8" width="26.90234375" style="41" customWidth="1"/>
    <col min="9" max="16384" width="9.14453125" style="41"/>
  </cols>
  <sheetData>
    <row r="1" spans="1:9" ht="46.5" x14ac:dyDescent="0.65">
      <c r="A1" s="957" t="s">
        <v>85</v>
      </c>
      <c r="B1" s="958"/>
      <c r="C1" s="958"/>
      <c r="D1" s="958"/>
      <c r="E1" s="958"/>
      <c r="F1" s="958"/>
      <c r="G1" s="958"/>
      <c r="H1" s="959"/>
    </row>
    <row r="2" spans="1:9" ht="25.5" x14ac:dyDescent="0.35">
      <c r="A2" s="960" t="s">
        <v>1</v>
      </c>
      <c r="B2" s="961"/>
      <c r="C2" s="961"/>
      <c r="D2" s="961"/>
      <c r="E2" s="961"/>
      <c r="F2" s="961"/>
      <c r="G2" s="961"/>
      <c r="H2" s="962"/>
    </row>
    <row r="3" spans="1:9" ht="23.25" x14ac:dyDescent="0.3">
      <c r="A3" s="963" t="s">
        <v>58</v>
      </c>
      <c r="B3" s="964"/>
      <c r="C3" s="964"/>
      <c r="D3" s="964"/>
      <c r="E3" s="964"/>
      <c r="F3" s="964"/>
      <c r="G3" s="964"/>
      <c r="H3" s="965"/>
    </row>
    <row r="4" spans="1:9" ht="23.25" x14ac:dyDescent="0.25">
      <c r="A4" s="966" t="s">
        <v>86</v>
      </c>
      <c r="B4" s="967"/>
      <c r="C4" s="967"/>
      <c r="D4" s="967"/>
      <c r="E4" s="967"/>
      <c r="F4" s="967"/>
      <c r="G4" s="967"/>
      <c r="H4" s="968"/>
    </row>
    <row r="5" spans="1:9" s="37" customFormat="1" ht="35.25" x14ac:dyDescent="0.25">
      <c r="A5" s="720" t="s">
        <v>87</v>
      </c>
      <c r="B5" s="720" t="s">
        <v>88</v>
      </c>
      <c r="C5" s="720" t="s">
        <v>5</v>
      </c>
      <c r="D5" s="721" t="s">
        <v>89</v>
      </c>
      <c r="E5" s="720" t="s">
        <v>7</v>
      </c>
      <c r="F5" s="720" t="s">
        <v>8</v>
      </c>
      <c r="G5" s="720" t="s">
        <v>90</v>
      </c>
      <c r="H5" s="720" t="s">
        <v>10</v>
      </c>
    </row>
    <row r="6" spans="1:9" s="37" customFormat="1" x14ac:dyDescent="0.2">
      <c r="A6" s="722" t="s">
        <v>91</v>
      </c>
      <c r="B6" s="723"/>
      <c r="C6" s="724" t="s">
        <v>12</v>
      </c>
      <c r="D6" s="725" t="s">
        <v>92</v>
      </c>
      <c r="E6" s="726"/>
      <c r="F6" s="726"/>
      <c r="G6" s="727"/>
      <c r="H6" s="728"/>
    </row>
    <row r="7" spans="1:9" s="37" customFormat="1" ht="35.25" x14ac:dyDescent="0.25">
      <c r="A7" s="722">
        <v>11000000</v>
      </c>
      <c r="B7" s="723"/>
      <c r="C7" s="724" t="s">
        <v>12</v>
      </c>
      <c r="D7" s="725" t="s">
        <v>93</v>
      </c>
      <c r="E7" s="726"/>
      <c r="F7" s="726"/>
      <c r="G7" s="727"/>
      <c r="H7" s="728"/>
    </row>
    <row r="8" spans="1:9" s="37" customFormat="1" x14ac:dyDescent="0.2">
      <c r="A8" s="729">
        <v>11010101</v>
      </c>
      <c r="B8" s="730" t="s">
        <v>21</v>
      </c>
      <c r="C8" s="724" t="s">
        <v>12</v>
      </c>
      <c r="D8" s="27" t="s">
        <v>94</v>
      </c>
      <c r="E8" s="731">
        <v>2731477794.25</v>
      </c>
      <c r="F8" s="732">
        <v>4326558369.0552797</v>
      </c>
      <c r="G8" s="733">
        <v>450575930.80000001</v>
      </c>
      <c r="H8" s="734">
        <v>4841386632</v>
      </c>
    </row>
    <row r="9" spans="1:9" s="37" customFormat="1" x14ac:dyDescent="0.2">
      <c r="A9" s="729">
        <v>11010401</v>
      </c>
      <c r="B9" s="730" t="s">
        <v>21</v>
      </c>
      <c r="C9" s="724" t="s">
        <v>12</v>
      </c>
      <c r="D9" s="27" t="s">
        <v>83</v>
      </c>
      <c r="E9" s="735">
        <v>108000000</v>
      </c>
      <c r="F9" s="732">
        <v>992956941.44923103</v>
      </c>
      <c r="G9" s="733">
        <v>366924570.17000002</v>
      </c>
      <c r="H9" s="734">
        <v>1092500000</v>
      </c>
    </row>
    <row r="10" spans="1:9" s="37" customFormat="1" x14ac:dyDescent="0.25">
      <c r="A10" s="722">
        <v>110102</v>
      </c>
      <c r="B10" s="730" t="s">
        <v>24</v>
      </c>
      <c r="C10" s="724" t="s">
        <v>12</v>
      </c>
      <c r="D10" s="725" t="s">
        <v>95</v>
      </c>
      <c r="E10" s="735">
        <v>0</v>
      </c>
      <c r="F10" s="732">
        <v>0</v>
      </c>
      <c r="G10" s="735"/>
      <c r="H10" s="732">
        <v>0</v>
      </c>
    </row>
    <row r="11" spans="1:9" s="37" customFormat="1" x14ac:dyDescent="0.2">
      <c r="A11" s="729">
        <v>11010201</v>
      </c>
      <c r="B11" s="730" t="s">
        <v>24</v>
      </c>
      <c r="C11" s="724" t="s">
        <v>12</v>
      </c>
      <c r="D11" s="27" t="s">
        <v>96</v>
      </c>
      <c r="E11" s="735">
        <v>224890578.46200001</v>
      </c>
      <c r="F11" s="732">
        <v>1413404015.37549</v>
      </c>
      <c r="G11" s="733">
        <v>2414651894.1700001</v>
      </c>
      <c r="H11" s="734">
        <v>2500000000</v>
      </c>
      <c r="I11" s="781"/>
    </row>
    <row r="12" spans="1:9" s="37" customFormat="1" ht="35.25" x14ac:dyDescent="0.25">
      <c r="A12" s="722">
        <v>310301</v>
      </c>
      <c r="B12" s="730" t="s">
        <v>24</v>
      </c>
      <c r="C12" s="724" t="s">
        <v>12</v>
      </c>
      <c r="D12" s="725" t="s">
        <v>97</v>
      </c>
      <c r="E12" s="735">
        <v>0</v>
      </c>
      <c r="F12" s="732">
        <v>0</v>
      </c>
      <c r="G12" s="735"/>
      <c r="H12" s="732">
        <v>0</v>
      </c>
      <c r="I12" s="781"/>
    </row>
    <row r="13" spans="1:9" s="37" customFormat="1" x14ac:dyDescent="0.25">
      <c r="A13" s="736">
        <v>31030101</v>
      </c>
      <c r="B13" s="730" t="s">
        <v>24</v>
      </c>
      <c r="C13" s="724" t="s">
        <v>12</v>
      </c>
      <c r="D13" s="27" t="s">
        <v>98</v>
      </c>
      <c r="E13" s="735">
        <v>13800000</v>
      </c>
      <c r="F13" s="737">
        <v>69000000</v>
      </c>
      <c r="G13" s="735"/>
      <c r="H13" s="738">
        <v>100000000</v>
      </c>
    </row>
    <row r="14" spans="1:9" s="37" customFormat="1" x14ac:dyDescent="0.25">
      <c r="A14" s="739">
        <v>1402</v>
      </c>
      <c r="B14" s="740"/>
      <c r="C14" s="724" t="s">
        <v>12</v>
      </c>
      <c r="D14" s="725" t="s">
        <v>99</v>
      </c>
      <c r="E14" s="735"/>
      <c r="F14" s="732"/>
      <c r="G14" s="735"/>
      <c r="H14" s="732"/>
    </row>
    <row r="15" spans="1:9" s="37" customFormat="1" x14ac:dyDescent="0.25">
      <c r="A15" s="739">
        <v>140202</v>
      </c>
      <c r="B15" s="741"/>
      <c r="C15" s="724" t="s">
        <v>12</v>
      </c>
      <c r="D15" s="725" t="s">
        <v>99</v>
      </c>
      <c r="E15" s="735"/>
      <c r="F15" s="732"/>
      <c r="G15" s="735"/>
      <c r="H15" s="732"/>
    </row>
    <row r="16" spans="1:9" s="37" customFormat="1" x14ac:dyDescent="0.25">
      <c r="A16" s="736">
        <v>14020201</v>
      </c>
      <c r="B16" s="742" t="s">
        <v>52</v>
      </c>
      <c r="C16" s="724" t="s">
        <v>12</v>
      </c>
      <c r="D16" s="27" t="s">
        <v>100</v>
      </c>
      <c r="E16" s="735"/>
      <c r="F16" s="732"/>
      <c r="G16" s="735"/>
      <c r="H16" s="732"/>
    </row>
    <row r="17" spans="1:8" s="37" customFormat="1" x14ac:dyDescent="0.25">
      <c r="A17" s="743">
        <v>14020202</v>
      </c>
      <c r="B17" s="744"/>
      <c r="C17" s="724" t="s">
        <v>12</v>
      </c>
      <c r="D17" s="745" t="s">
        <v>101</v>
      </c>
      <c r="E17" s="746"/>
      <c r="F17" s="747"/>
      <c r="G17" s="746"/>
      <c r="H17" s="747"/>
    </row>
    <row r="18" spans="1:8" s="37" customFormat="1" x14ac:dyDescent="0.2">
      <c r="A18" s="748"/>
      <c r="B18" s="748"/>
      <c r="C18" s="724" t="s">
        <v>12</v>
      </c>
      <c r="D18" s="749" t="s">
        <v>102</v>
      </c>
      <c r="E18" s="750">
        <f t="shared" ref="E18:H18" si="0">SUM(E8:E17)</f>
        <v>3078168372.7119999</v>
      </c>
      <c r="F18" s="750">
        <f t="shared" si="0"/>
        <v>6801919325.8800011</v>
      </c>
      <c r="G18" s="750">
        <f t="shared" si="0"/>
        <v>3232152395.1400003</v>
      </c>
      <c r="H18" s="750">
        <f t="shared" si="0"/>
        <v>8533886632</v>
      </c>
    </row>
    <row r="19" spans="1:8" s="37" customFormat="1" ht="35.25" x14ac:dyDescent="0.25">
      <c r="A19" s="751">
        <v>12000000</v>
      </c>
      <c r="B19" s="730" t="s">
        <v>17</v>
      </c>
      <c r="C19" s="724" t="s">
        <v>12</v>
      </c>
      <c r="D19" s="752" t="s">
        <v>103</v>
      </c>
      <c r="E19" s="753"/>
      <c r="F19" s="754"/>
      <c r="G19" s="753"/>
      <c r="H19" s="754"/>
    </row>
    <row r="20" spans="1:8" s="37" customFormat="1" x14ac:dyDescent="0.25">
      <c r="A20" s="722">
        <v>12010000</v>
      </c>
      <c r="B20" s="723"/>
      <c r="C20" s="724" t="s">
        <v>12</v>
      </c>
      <c r="D20" s="725" t="s">
        <v>104</v>
      </c>
      <c r="E20" s="735"/>
      <c r="F20" s="755"/>
      <c r="G20" s="735"/>
      <c r="H20" s="755"/>
    </row>
    <row r="21" spans="1:8" s="37" customFormat="1" x14ac:dyDescent="0.2">
      <c r="A21" s="729">
        <v>12010103</v>
      </c>
      <c r="B21" s="730" t="s">
        <v>17</v>
      </c>
      <c r="C21" s="724" t="s">
        <v>12</v>
      </c>
      <c r="D21" s="27" t="s">
        <v>105</v>
      </c>
      <c r="E21" s="735">
        <v>640000</v>
      </c>
      <c r="F21" s="732">
        <v>3520000</v>
      </c>
      <c r="G21" s="733">
        <v>1044000</v>
      </c>
      <c r="H21" s="732">
        <v>3027400</v>
      </c>
    </row>
    <row r="22" spans="1:8" s="37" customFormat="1" x14ac:dyDescent="0.25">
      <c r="A22" s="729">
        <v>12010104</v>
      </c>
      <c r="B22" s="730" t="s">
        <v>17</v>
      </c>
      <c r="C22" s="724" t="s">
        <v>12</v>
      </c>
      <c r="D22" s="27" t="s">
        <v>106</v>
      </c>
      <c r="E22" s="735">
        <v>0</v>
      </c>
      <c r="F22" s="732">
        <v>0</v>
      </c>
      <c r="G22" s="735"/>
      <c r="H22" s="732">
        <v>0</v>
      </c>
    </row>
    <row r="23" spans="1:8" s="37" customFormat="1" x14ac:dyDescent="0.2">
      <c r="A23" s="756">
        <v>12010105</v>
      </c>
      <c r="B23" s="730" t="s">
        <v>17</v>
      </c>
      <c r="C23" s="724" t="s">
        <v>12</v>
      </c>
      <c r="D23" s="745" t="s">
        <v>107</v>
      </c>
      <c r="E23" s="746">
        <v>300000</v>
      </c>
      <c r="F23" s="732">
        <v>1650000</v>
      </c>
      <c r="G23" s="757">
        <v>402665</v>
      </c>
      <c r="H23" s="734">
        <v>950000</v>
      </c>
    </row>
    <row r="24" spans="1:8" s="37" customFormat="1" x14ac:dyDescent="0.2">
      <c r="A24" s="758"/>
      <c r="B24" s="758"/>
      <c r="C24" s="724" t="s">
        <v>12</v>
      </c>
      <c r="D24" s="721" t="s">
        <v>102</v>
      </c>
      <c r="E24" s="759">
        <f t="shared" ref="E24:G24" si="1">SUM(E21:E23)</f>
        <v>940000</v>
      </c>
      <c r="F24" s="759">
        <f t="shared" si="1"/>
        <v>5170000</v>
      </c>
      <c r="G24" s="759">
        <f t="shared" si="1"/>
        <v>1446665</v>
      </c>
      <c r="H24" s="759">
        <f t="shared" ref="H24" si="2">SUM(H21:H23)</f>
        <v>3977400</v>
      </c>
    </row>
    <row r="25" spans="1:8" s="37" customFormat="1" ht="18" customHeight="1" x14ac:dyDescent="0.25">
      <c r="A25" s="760">
        <v>12010200</v>
      </c>
      <c r="B25" s="761"/>
      <c r="C25" s="724" t="s">
        <v>12</v>
      </c>
      <c r="D25" s="762" t="s">
        <v>108</v>
      </c>
      <c r="E25" s="763"/>
      <c r="F25" s="764"/>
      <c r="G25" s="763"/>
      <c r="H25" s="764"/>
    </row>
    <row r="26" spans="1:8" s="37" customFormat="1" ht="35.25" x14ac:dyDescent="0.25">
      <c r="A26" s="729">
        <v>12000201</v>
      </c>
      <c r="B26" s="730" t="s">
        <v>17</v>
      </c>
      <c r="C26" s="724" t="s">
        <v>12</v>
      </c>
      <c r="D26" s="765" t="s">
        <v>109</v>
      </c>
      <c r="E26" s="735"/>
      <c r="F26" s="732"/>
      <c r="G26" s="735"/>
      <c r="H26" s="732">
        <v>200000</v>
      </c>
    </row>
    <row r="27" spans="1:8" s="37" customFormat="1" x14ac:dyDescent="0.25">
      <c r="A27" s="722">
        <v>12010500</v>
      </c>
      <c r="B27" s="723"/>
      <c r="C27" s="724" t="s">
        <v>12</v>
      </c>
      <c r="D27" s="725" t="s">
        <v>110</v>
      </c>
      <c r="E27" s="735"/>
      <c r="F27" s="755"/>
      <c r="G27" s="735"/>
      <c r="H27" s="755"/>
    </row>
    <row r="28" spans="1:8" s="37" customFormat="1" x14ac:dyDescent="0.25">
      <c r="A28" s="729">
        <v>12010501</v>
      </c>
      <c r="B28" s="724"/>
      <c r="C28" s="724" t="s">
        <v>12</v>
      </c>
      <c r="D28" s="27" t="s">
        <v>111</v>
      </c>
      <c r="E28" s="735"/>
      <c r="F28" s="755"/>
      <c r="G28" s="735"/>
      <c r="H28" s="755"/>
    </row>
    <row r="29" spans="1:8" s="37" customFormat="1" x14ac:dyDescent="0.25">
      <c r="A29" s="756">
        <v>12010502</v>
      </c>
      <c r="B29" s="766"/>
      <c r="C29" s="724" t="s">
        <v>12</v>
      </c>
      <c r="D29" s="745" t="s">
        <v>112</v>
      </c>
      <c r="E29" s="746"/>
      <c r="F29" s="767"/>
      <c r="G29" s="746"/>
      <c r="H29" s="767"/>
    </row>
    <row r="30" spans="1:8" s="37" customFormat="1" x14ac:dyDescent="0.25">
      <c r="A30" s="758"/>
      <c r="B30" s="758"/>
      <c r="C30" s="724" t="s">
        <v>12</v>
      </c>
      <c r="D30" s="721" t="s">
        <v>102</v>
      </c>
      <c r="E30" s="759"/>
      <c r="F30" s="759"/>
      <c r="G30" s="759"/>
      <c r="H30" s="759">
        <f>SUM(H26:H29)</f>
        <v>200000</v>
      </c>
    </row>
    <row r="31" spans="1:8" s="37" customFormat="1" x14ac:dyDescent="0.25">
      <c r="A31" s="760">
        <v>12020000</v>
      </c>
      <c r="B31" s="761"/>
      <c r="C31" s="724" t="s">
        <v>12</v>
      </c>
      <c r="D31" s="762" t="s">
        <v>113</v>
      </c>
      <c r="E31" s="763"/>
      <c r="F31" s="764"/>
      <c r="G31" s="763"/>
      <c r="H31" s="764"/>
    </row>
    <row r="32" spans="1:8" s="37" customFormat="1" x14ac:dyDescent="0.25">
      <c r="A32" s="722">
        <v>12020100</v>
      </c>
      <c r="B32" s="723"/>
      <c r="C32" s="724" t="s">
        <v>12</v>
      </c>
      <c r="D32" s="725" t="s">
        <v>114</v>
      </c>
      <c r="E32" s="735"/>
      <c r="F32" s="755"/>
      <c r="G32" s="735"/>
      <c r="H32" s="755"/>
    </row>
    <row r="33" spans="1:8" s="37" customFormat="1" x14ac:dyDescent="0.25">
      <c r="A33" s="729">
        <v>12020102</v>
      </c>
      <c r="B33" s="724"/>
      <c r="C33" s="724" t="s">
        <v>12</v>
      </c>
      <c r="D33" s="768" t="s">
        <v>115</v>
      </c>
      <c r="E33" s="735"/>
      <c r="F33" s="755"/>
      <c r="G33" s="735"/>
      <c r="H33" s="755"/>
    </row>
    <row r="34" spans="1:8" s="37" customFormat="1" x14ac:dyDescent="0.25">
      <c r="A34" s="729">
        <v>12020105</v>
      </c>
      <c r="B34" s="730" t="s">
        <v>17</v>
      </c>
      <c r="C34" s="724" t="s">
        <v>12</v>
      </c>
      <c r="D34" s="768" t="s">
        <v>116</v>
      </c>
      <c r="E34" s="735"/>
      <c r="F34" s="732"/>
      <c r="G34" s="735"/>
      <c r="H34" s="732"/>
    </row>
    <row r="35" spans="1:8" s="37" customFormat="1" x14ac:dyDescent="0.25">
      <c r="A35" s="729">
        <v>12020107</v>
      </c>
      <c r="B35" s="724"/>
      <c r="C35" s="724" t="s">
        <v>12</v>
      </c>
      <c r="D35" s="768" t="s">
        <v>117</v>
      </c>
      <c r="E35" s="735"/>
      <c r="F35" s="755"/>
      <c r="G35" s="735"/>
      <c r="H35" s="755"/>
    </row>
    <row r="36" spans="1:8" s="37" customFormat="1" ht="21" customHeight="1" x14ac:dyDescent="0.25">
      <c r="A36" s="769">
        <v>12020109</v>
      </c>
      <c r="B36" s="770"/>
      <c r="C36" s="724" t="s">
        <v>12</v>
      </c>
      <c r="D36" s="27" t="s">
        <v>118</v>
      </c>
      <c r="E36" s="735"/>
      <c r="F36" s="755"/>
      <c r="G36" s="735"/>
      <c r="H36" s="755"/>
    </row>
    <row r="37" spans="1:8" s="37" customFormat="1" x14ac:dyDescent="0.2">
      <c r="A37" s="769">
        <v>12020111</v>
      </c>
      <c r="B37" s="730" t="s">
        <v>17</v>
      </c>
      <c r="C37" s="724" t="s">
        <v>12</v>
      </c>
      <c r="D37" s="768" t="s">
        <v>119</v>
      </c>
      <c r="E37" s="735">
        <v>10000</v>
      </c>
      <c r="F37" s="732">
        <v>55000</v>
      </c>
      <c r="G37" s="733">
        <v>20000</v>
      </c>
      <c r="H37" s="732">
        <v>60000</v>
      </c>
    </row>
    <row r="38" spans="1:8" s="37" customFormat="1" x14ac:dyDescent="0.2">
      <c r="A38" s="769">
        <v>12020112</v>
      </c>
      <c r="B38" s="770"/>
      <c r="C38" s="724" t="s">
        <v>12</v>
      </c>
      <c r="D38" s="768" t="s">
        <v>120</v>
      </c>
      <c r="E38" s="735">
        <v>6000</v>
      </c>
      <c r="F38" s="732">
        <v>33000</v>
      </c>
      <c r="G38" s="733">
        <v>10000</v>
      </c>
      <c r="H38" s="732">
        <v>30000</v>
      </c>
    </row>
    <row r="39" spans="1:8" s="37" customFormat="1" x14ac:dyDescent="0.25">
      <c r="A39" s="729">
        <v>12020113</v>
      </c>
      <c r="B39" s="724"/>
      <c r="C39" s="724" t="s">
        <v>12</v>
      </c>
      <c r="D39" s="768" t="s">
        <v>121</v>
      </c>
      <c r="E39" s="735"/>
      <c r="F39" s="755"/>
      <c r="G39" s="735"/>
      <c r="H39" s="755"/>
    </row>
    <row r="40" spans="1:8" s="37" customFormat="1" x14ac:dyDescent="0.25">
      <c r="A40" s="769">
        <v>12020114</v>
      </c>
      <c r="B40" s="730" t="s">
        <v>17</v>
      </c>
      <c r="C40" s="724" t="s">
        <v>12</v>
      </c>
      <c r="D40" s="768" t="s">
        <v>122</v>
      </c>
      <c r="E40" s="735"/>
      <c r="F40" s="732"/>
      <c r="G40" s="735"/>
      <c r="H40" s="732">
        <v>30000</v>
      </c>
    </row>
    <row r="41" spans="1:8" s="37" customFormat="1" x14ac:dyDescent="0.25">
      <c r="A41" s="769">
        <v>12020115</v>
      </c>
      <c r="B41" s="770"/>
      <c r="C41" s="724" t="s">
        <v>12</v>
      </c>
      <c r="D41" s="768" t="s">
        <v>123</v>
      </c>
      <c r="E41" s="735"/>
      <c r="F41" s="755"/>
      <c r="G41" s="735"/>
      <c r="H41" s="755"/>
    </row>
    <row r="42" spans="1:8" s="37" customFormat="1" x14ac:dyDescent="0.2">
      <c r="A42" s="729">
        <v>12020116</v>
      </c>
      <c r="B42" s="730" t="s">
        <v>17</v>
      </c>
      <c r="C42" s="724" t="s">
        <v>12</v>
      </c>
      <c r="D42" s="768" t="s">
        <v>124</v>
      </c>
      <c r="E42" s="735">
        <v>9000</v>
      </c>
      <c r="F42" s="755">
        <v>49500</v>
      </c>
      <c r="G42" s="733">
        <v>12000</v>
      </c>
      <c r="H42" s="755">
        <v>49500</v>
      </c>
    </row>
    <row r="43" spans="1:8" s="37" customFormat="1" x14ac:dyDescent="0.25">
      <c r="A43" s="729">
        <v>12020117</v>
      </c>
      <c r="B43" s="730" t="s">
        <v>17</v>
      </c>
      <c r="C43" s="724" t="s">
        <v>12</v>
      </c>
      <c r="D43" s="768" t="s">
        <v>125</v>
      </c>
      <c r="E43" s="735"/>
      <c r="F43" s="732"/>
      <c r="G43" s="735"/>
      <c r="H43" s="732"/>
    </row>
    <row r="44" spans="1:8" s="37" customFormat="1" x14ac:dyDescent="0.2">
      <c r="A44" s="729">
        <v>12020118</v>
      </c>
      <c r="B44" s="730" t="s">
        <v>17</v>
      </c>
      <c r="C44" s="724" t="s">
        <v>12</v>
      </c>
      <c r="D44" s="768" t="s">
        <v>126</v>
      </c>
      <c r="E44" s="735">
        <v>3000</v>
      </c>
      <c r="F44" s="732">
        <v>16500</v>
      </c>
      <c r="G44" s="733">
        <v>5000</v>
      </c>
      <c r="H44" s="732">
        <v>16500</v>
      </c>
    </row>
    <row r="45" spans="1:8" s="37" customFormat="1" x14ac:dyDescent="0.25">
      <c r="A45" s="729">
        <v>12020119</v>
      </c>
      <c r="B45" s="724"/>
      <c r="C45" s="724" t="s">
        <v>12</v>
      </c>
      <c r="D45" s="768" t="s">
        <v>127</v>
      </c>
      <c r="E45" s="735"/>
      <c r="F45" s="755"/>
      <c r="G45" s="735"/>
      <c r="H45" s="755"/>
    </row>
    <row r="46" spans="1:8" s="37" customFormat="1" x14ac:dyDescent="0.25">
      <c r="A46" s="729">
        <v>12020120</v>
      </c>
      <c r="B46" s="730" t="s">
        <v>17</v>
      </c>
      <c r="C46" s="724" t="s">
        <v>12</v>
      </c>
      <c r="D46" s="768" t="s">
        <v>128</v>
      </c>
      <c r="E46" s="735">
        <v>40000</v>
      </c>
      <c r="F46" s="771">
        <v>220000</v>
      </c>
      <c r="G46" s="733">
        <v>67000</v>
      </c>
      <c r="H46" s="771">
        <v>200000</v>
      </c>
    </row>
    <row r="47" spans="1:8" s="37" customFormat="1" x14ac:dyDescent="0.25">
      <c r="A47" s="729">
        <v>12020121</v>
      </c>
      <c r="B47" s="724"/>
      <c r="C47" s="724" t="s">
        <v>12</v>
      </c>
      <c r="D47" s="768" t="s">
        <v>129</v>
      </c>
      <c r="E47" s="735"/>
      <c r="F47" s="755"/>
      <c r="G47" s="735"/>
      <c r="H47" s="755"/>
    </row>
    <row r="48" spans="1:8" s="37" customFormat="1" x14ac:dyDescent="0.2">
      <c r="A48" s="772">
        <v>12020122</v>
      </c>
      <c r="B48" s="773"/>
      <c r="C48" s="724" t="s">
        <v>12</v>
      </c>
      <c r="D48" s="774" t="s">
        <v>130</v>
      </c>
      <c r="E48" s="775">
        <v>20000</v>
      </c>
      <c r="F48" s="776">
        <v>110000</v>
      </c>
      <c r="G48" s="777">
        <v>33000</v>
      </c>
      <c r="H48" s="776">
        <v>80000</v>
      </c>
    </row>
    <row r="49" spans="1:8" s="37" customFormat="1" x14ac:dyDescent="0.2">
      <c r="A49" s="772">
        <v>12020123</v>
      </c>
      <c r="B49" s="773"/>
      <c r="C49" s="724" t="s">
        <v>12</v>
      </c>
      <c r="D49" s="774" t="s">
        <v>131</v>
      </c>
      <c r="E49" s="775"/>
      <c r="F49" s="776"/>
      <c r="G49" s="775"/>
      <c r="H49" s="776"/>
    </row>
    <row r="50" spans="1:8" s="37" customFormat="1" x14ac:dyDescent="0.2">
      <c r="A50" s="772">
        <v>12020124</v>
      </c>
      <c r="B50" s="773"/>
      <c r="C50" s="724" t="s">
        <v>12</v>
      </c>
      <c r="D50" s="774" t="s">
        <v>132</v>
      </c>
      <c r="E50" s="775">
        <v>30000</v>
      </c>
      <c r="F50" s="776">
        <v>165000</v>
      </c>
      <c r="G50" s="777">
        <v>74000</v>
      </c>
      <c r="H50" s="778">
        <v>150000</v>
      </c>
    </row>
    <row r="51" spans="1:8" s="37" customFormat="1" x14ac:dyDescent="0.2">
      <c r="A51" s="772">
        <v>12020125</v>
      </c>
      <c r="B51" s="773"/>
      <c r="C51" s="724" t="s">
        <v>12</v>
      </c>
      <c r="D51" s="774" t="s">
        <v>133</v>
      </c>
      <c r="E51" s="775"/>
      <c r="F51" s="776"/>
      <c r="G51" s="775"/>
      <c r="H51" s="776"/>
    </row>
    <row r="52" spans="1:8" s="37" customFormat="1" x14ac:dyDescent="0.2">
      <c r="A52" s="772">
        <v>12020126</v>
      </c>
      <c r="B52" s="773"/>
      <c r="C52" s="724" t="s">
        <v>12</v>
      </c>
      <c r="D52" s="774" t="s">
        <v>134</v>
      </c>
      <c r="E52" s="775"/>
      <c r="F52" s="776"/>
      <c r="G52" s="775"/>
      <c r="H52" s="776"/>
    </row>
    <row r="53" spans="1:8" s="37" customFormat="1" x14ac:dyDescent="0.2">
      <c r="A53" s="772">
        <v>12020128</v>
      </c>
      <c r="B53" s="773"/>
      <c r="C53" s="724" t="s">
        <v>12</v>
      </c>
      <c r="D53" s="774" t="s">
        <v>135</v>
      </c>
      <c r="E53" s="775"/>
      <c r="F53" s="776"/>
      <c r="G53" s="775"/>
      <c r="H53" s="776"/>
    </row>
    <row r="54" spans="1:8" s="37" customFormat="1" x14ac:dyDescent="0.2">
      <c r="A54" s="772">
        <v>12020130</v>
      </c>
      <c r="B54" s="730" t="s">
        <v>17</v>
      </c>
      <c r="C54" s="724" t="s">
        <v>12</v>
      </c>
      <c r="D54" s="774" t="s">
        <v>136</v>
      </c>
      <c r="E54" s="775"/>
      <c r="F54" s="779"/>
      <c r="G54" s="775"/>
      <c r="H54" s="779"/>
    </row>
    <row r="55" spans="1:8" s="37" customFormat="1" x14ac:dyDescent="0.2">
      <c r="A55" s="772">
        <v>12020131</v>
      </c>
      <c r="B55" s="773"/>
      <c r="C55" s="724" t="s">
        <v>12</v>
      </c>
      <c r="D55" s="774" t="s">
        <v>137</v>
      </c>
      <c r="E55" s="775"/>
      <c r="F55" s="779"/>
      <c r="G55" s="775"/>
      <c r="H55" s="779"/>
    </row>
    <row r="56" spans="1:8" s="37" customFormat="1" x14ac:dyDescent="0.2">
      <c r="A56" s="772">
        <v>12020137</v>
      </c>
      <c r="B56" s="730" t="s">
        <v>17</v>
      </c>
      <c r="C56" s="724" t="s">
        <v>12</v>
      </c>
      <c r="D56" s="774" t="s">
        <v>138</v>
      </c>
      <c r="E56" s="775">
        <v>36000</v>
      </c>
      <c r="F56" s="779">
        <v>198000</v>
      </c>
      <c r="G56" s="777">
        <v>58000</v>
      </c>
      <c r="H56" s="779">
        <v>100000</v>
      </c>
    </row>
    <row r="57" spans="1:8" s="37" customFormat="1" x14ac:dyDescent="0.25">
      <c r="A57" s="729">
        <v>12020138</v>
      </c>
      <c r="B57" s="730" t="s">
        <v>17</v>
      </c>
      <c r="C57" s="724" t="s">
        <v>12</v>
      </c>
      <c r="D57" s="768" t="s">
        <v>139</v>
      </c>
      <c r="E57" s="735">
        <v>20000</v>
      </c>
      <c r="F57" s="771">
        <v>110000</v>
      </c>
      <c r="G57" s="733">
        <v>46000</v>
      </c>
      <c r="H57" s="771">
        <v>110000</v>
      </c>
    </row>
    <row r="58" spans="1:8" s="37" customFormat="1" x14ac:dyDescent="0.25">
      <c r="A58" s="729">
        <v>12020139</v>
      </c>
      <c r="B58" s="724"/>
      <c r="C58" s="724" t="s">
        <v>12</v>
      </c>
      <c r="D58" s="768" t="s">
        <v>140</v>
      </c>
      <c r="E58" s="735"/>
      <c r="F58" s="771"/>
      <c r="G58" s="735"/>
      <c r="H58" s="771"/>
    </row>
    <row r="59" spans="1:8" s="37" customFormat="1" x14ac:dyDescent="0.25">
      <c r="A59" s="729">
        <v>12020140</v>
      </c>
      <c r="B59" s="724"/>
      <c r="C59" s="724" t="s">
        <v>12</v>
      </c>
      <c r="D59" s="768" t="s">
        <v>141</v>
      </c>
      <c r="E59" s="735"/>
      <c r="F59" s="771"/>
      <c r="G59" s="735"/>
      <c r="H59" s="771"/>
    </row>
    <row r="60" spans="1:8" s="37" customFormat="1" x14ac:dyDescent="0.25">
      <c r="A60" s="729">
        <v>12020141</v>
      </c>
      <c r="B60" s="724"/>
      <c r="C60" s="724" t="s">
        <v>12</v>
      </c>
      <c r="D60" s="768" t="s">
        <v>142</v>
      </c>
      <c r="E60" s="735"/>
      <c r="F60" s="771"/>
      <c r="G60" s="735"/>
      <c r="H60" s="771"/>
    </row>
    <row r="61" spans="1:8" s="37" customFormat="1" x14ac:dyDescent="0.25">
      <c r="A61" s="729">
        <v>12020142</v>
      </c>
      <c r="B61" s="730" t="s">
        <v>17</v>
      </c>
      <c r="C61" s="724" t="s">
        <v>12</v>
      </c>
      <c r="D61" s="768" t="s">
        <v>143</v>
      </c>
      <c r="E61" s="735">
        <v>4000</v>
      </c>
      <c r="F61" s="771">
        <v>22000</v>
      </c>
      <c r="G61" s="733">
        <v>8000</v>
      </c>
      <c r="H61" s="771">
        <v>22000</v>
      </c>
    </row>
    <row r="62" spans="1:8" s="37" customFormat="1" x14ac:dyDescent="0.25">
      <c r="A62" s="729">
        <v>12020143</v>
      </c>
      <c r="B62" s="730" t="s">
        <v>17</v>
      </c>
      <c r="C62" s="724" t="s">
        <v>12</v>
      </c>
      <c r="D62" s="768" t="s">
        <v>144</v>
      </c>
      <c r="E62" s="735"/>
      <c r="F62" s="771"/>
      <c r="G62" s="735"/>
      <c r="H62" s="771"/>
    </row>
    <row r="63" spans="1:8" s="37" customFormat="1" x14ac:dyDescent="0.25">
      <c r="A63" s="729">
        <v>12020144</v>
      </c>
      <c r="B63" s="730" t="s">
        <v>17</v>
      </c>
      <c r="C63" s="724" t="s">
        <v>12</v>
      </c>
      <c r="D63" s="768" t="s">
        <v>145</v>
      </c>
      <c r="E63" s="735"/>
      <c r="F63" s="771"/>
      <c r="G63" s="735"/>
      <c r="H63" s="780">
        <v>50000</v>
      </c>
    </row>
    <row r="64" spans="1:8" s="37" customFormat="1" x14ac:dyDescent="0.25">
      <c r="A64" s="729">
        <v>12020145</v>
      </c>
      <c r="B64" s="730" t="s">
        <v>17</v>
      </c>
      <c r="C64" s="724" t="s">
        <v>12</v>
      </c>
      <c r="D64" s="768" t="s">
        <v>146</v>
      </c>
      <c r="E64" s="735">
        <v>8000</v>
      </c>
      <c r="F64" s="771">
        <v>44000</v>
      </c>
      <c r="G64" s="733">
        <v>13000</v>
      </c>
      <c r="H64" s="771">
        <v>50000</v>
      </c>
    </row>
    <row r="65" spans="1:8" s="37" customFormat="1" x14ac:dyDescent="0.25">
      <c r="A65" s="729">
        <v>12020146</v>
      </c>
      <c r="B65" s="724"/>
      <c r="C65" s="724" t="s">
        <v>12</v>
      </c>
      <c r="D65" s="768" t="s">
        <v>147</v>
      </c>
      <c r="E65" s="735"/>
      <c r="F65" s="755"/>
      <c r="G65" s="735"/>
      <c r="H65" s="755"/>
    </row>
    <row r="66" spans="1:8" s="37" customFormat="1" x14ac:dyDescent="0.25">
      <c r="A66" s="729">
        <v>12020147</v>
      </c>
      <c r="B66" s="724"/>
      <c r="C66" s="724" t="s">
        <v>12</v>
      </c>
      <c r="D66" s="768" t="s">
        <v>148</v>
      </c>
      <c r="E66" s="735"/>
      <c r="F66" s="755"/>
      <c r="G66" s="735"/>
      <c r="H66" s="755"/>
    </row>
    <row r="67" spans="1:8" s="37" customFormat="1" x14ac:dyDescent="0.25">
      <c r="A67" s="729">
        <v>12020148</v>
      </c>
      <c r="B67" s="724"/>
      <c r="C67" s="724" t="s">
        <v>12</v>
      </c>
      <c r="D67" s="768" t="s">
        <v>149</v>
      </c>
      <c r="E67" s="735"/>
      <c r="F67" s="755"/>
      <c r="G67" s="735"/>
      <c r="H67" s="755"/>
    </row>
    <row r="68" spans="1:8" s="37" customFormat="1" x14ac:dyDescent="0.25">
      <c r="A68" s="729">
        <v>12020149</v>
      </c>
      <c r="B68" s="730" t="s">
        <v>17</v>
      </c>
      <c r="C68" s="724" t="s">
        <v>12</v>
      </c>
      <c r="D68" s="768" t="s">
        <v>150</v>
      </c>
      <c r="E68" s="735">
        <v>86000</v>
      </c>
      <c r="F68" s="771">
        <v>473000</v>
      </c>
      <c r="G68" s="733">
        <v>155000</v>
      </c>
      <c r="H68" s="771">
        <v>500000</v>
      </c>
    </row>
    <row r="69" spans="1:8" s="37" customFormat="1" x14ac:dyDescent="0.25">
      <c r="A69" s="729">
        <v>12020150</v>
      </c>
      <c r="B69" s="730" t="s">
        <v>17</v>
      </c>
      <c r="C69" s="724" t="s">
        <v>12</v>
      </c>
      <c r="D69" s="768" t="s">
        <v>151</v>
      </c>
      <c r="E69" s="735">
        <v>3000</v>
      </c>
      <c r="F69" s="771">
        <v>16500</v>
      </c>
      <c r="G69" s="733">
        <v>7000</v>
      </c>
      <c r="H69" s="771">
        <v>20500</v>
      </c>
    </row>
    <row r="70" spans="1:8" s="37" customFormat="1" x14ac:dyDescent="0.25">
      <c r="A70" s="729">
        <v>12020151</v>
      </c>
      <c r="B70" s="730" t="s">
        <v>17</v>
      </c>
      <c r="C70" s="724" t="s">
        <v>12</v>
      </c>
      <c r="D70" s="768" t="s">
        <v>152</v>
      </c>
      <c r="E70" s="735">
        <v>1600</v>
      </c>
      <c r="F70" s="771">
        <v>8800</v>
      </c>
      <c r="G70" s="733">
        <v>3000</v>
      </c>
      <c r="H70" s="771">
        <v>8800</v>
      </c>
    </row>
    <row r="71" spans="1:8" s="37" customFormat="1" x14ac:dyDescent="0.25">
      <c r="A71" s="729">
        <v>12020152</v>
      </c>
      <c r="B71" s="730" t="s">
        <v>17</v>
      </c>
      <c r="C71" s="724" t="s">
        <v>12</v>
      </c>
      <c r="D71" s="768" t="s">
        <v>153</v>
      </c>
      <c r="E71" s="735"/>
      <c r="F71" s="771"/>
      <c r="G71" s="735"/>
      <c r="H71" s="771"/>
    </row>
    <row r="72" spans="1:8" s="37" customFormat="1" x14ac:dyDescent="0.25">
      <c r="A72" s="729">
        <v>12020154</v>
      </c>
      <c r="B72" s="730" t="s">
        <v>17</v>
      </c>
      <c r="C72" s="724" t="s">
        <v>12</v>
      </c>
      <c r="D72" s="768" t="s">
        <v>154</v>
      </c>
      <c r="E72" s="735"/>
      <c r="F72" s="771"/>
      <c r="G72" s="735"/>
      <c r="H72" s="771"/>
    </row>
    <row r="73" spans="1:8" s="37" customFormat="1" x14ac:dyDescent="0.25">
      <c r="A73" s="729">
        <v>12020155</v>
      </c>
      <c r="B73" s="730" t="s">
        <v>17</v>
      </c>
      <c r="C73" s="724" t="s">
        <v>12</v>
      </c>
      <c r="D73" s="768" t="s">
        <v>155</v>
      </c>
      <c r="E73" s="735">
        <v>4000</v>
      </c>
      <c r="F73" s="771">
        <v>22000</v>
      </c>
      <c r="G73" s="733">
        <v>6000</v>
      </c>
      <c r="H73" s="771">
        <v>22000</v>
      </c>
    </row>
    <row r="74" spans="1:8" s="37" customFormat="1" x14ac:dyDescent="0.25">
      <c r="A74" s="729">
        <v>12020156</v>
      </c>
      <c r="B74" s="730" t="s">
        <v>17</v>
      </c>
      <c r="C74" s="724" t="s">
        <v>12</v>
      </c>
      <c r="D74" s="768" t="s">
        <v>156</v>
      </c>
      <c r="E74" s="735"/>
      <c r="F74" s="771"/>
      <c r="G74" s="735"/>
      <c r="H74" s="771"/>
    </row>
    <row r="75" spans="1:8" s="37" customFormat="1" x14ac:dyDescent="0.2">
      <c r="A75" s="729">
        <v>12020157</v>
      </c>
      <c r="B75" s="730" t="s">
        <v>17</v>
      </c>
      <c r="C75" s="724" t="s">
        <v>12</v>
      </c>
      <c r="D75" s="768" t="s">
        <v>157</v>
      </c>
      <c r="E75" s="735">
        <v>3000</v>
      </c>
      <c r="F75" s="755">
        <v>16500</v>
      </c>
      <c r="G75" s="733">
        <v>5000</v>
      </c>
      <c r="H75" s="755">
        <v>16500</v>
      </c>
    </row>
    <row r="76" spans="1:8" s="37" customFormat="1" x14ac:dyDescent="0.25">
      <c r="A76" s="782">
        <v>12020158</v>
      </c>
      <c r="B76" s="783"/>
      <c r="C76" s="724" t="s">
        <v>12</v>
      </c>
      <c r="D76" s="768" t="s">
        <v>158</v>
      </c>
      <c r="E76" s="735"/>
      <c r="F76" s="755"/>
      <c r="G76" s="735"/>
      <c r="H76" s="755"/>
    </row>
    <row r="77" spans="1:8" s="37" customFormat="1" ht="40.5" customHeight="1" x14ac:dyDescent="0.25">
      <c r="A77" s="729">
        <v>12020159</v>
      </c>
      <c r="B77" s="730" t="s">
        <v>17</v>
      </c>
      <c r="C77" s="724" t="s">
        <v>12</v>
      </c>
      <c r="D77" s="768" t="s">
        <v>159</v>
      </c>
      <c r="E77" s="735">
        <v>12000</v>
      </c>
      <c r="F77" s="732">
        <v>66000</v>
      </c>
      <c r="G77" s="733">
        <v>14000</v>
      </c>
      <c r="H77" s="732">
        <v>66000</v>
      </c>
    </row>
    <row r="78" spans="1:8" s="37" customFormat="1" ht="27" customHeight="1" x14ac:dyDescent="0.25">
      <c r="A78" s="729">
        <v>12020160</v>
      </c>
      <c r="B78" s="730" t="s">
        <v>17</v>
      </c>
      <c r="C78" s="724" t="s">
        <v>12</v>
      </c>
      <c r="D78" s="768" t="s">
        <v>160</v>
      </c>
      <c r="E78" s="735">
        <v>4000</v>
      </c>
      <c r="F78" s="771">
        <v>22000</v>
      </c>
      <c r="G78" s="733">
        <v>8000</v>
      </c>
      <c r="H78" s="771">
        <v>22000</v>
      </c>
    </row>
    <row r="79" spans="1:8" s="37" customFormat="1" ht="38.25" customHeight="1" x14ac:dyDescent="0.25">
      <c r="A79" s="729">
        <v>12020161</v>
      </c>
      <c r="B79" s="730" t="s">
        <v>17</v>
      </c>
      <c r="C79" s="724" t="s">
        <v>12</v>
      </c>
      <c r="D79" s="768" t="s">
        <v>161</v>
      </c>
      <c r="E79" s="735"/>
      <c r="F79" s="771"/>
      <c r="G79" s="735">
        <v>0</v>
      </c>
      <c r="H79" s="780">
        <v>50000</v>
      </c>
    </row>
    <row r="80" spans="1:8" s="37" customFormat="1" x14ac:dyDescent="0.2">
      <c r="A80" s="729">
        <v>12020162</v>
      </c>
      <c r="B80" s="724"/>
      <c r="C80" s="724" t="s">
        <v>12</v>
      </c>
      <c r="D80" s="768" t="s">
        <v>162</v>
      </c>
      <c r="E80" s="735">
        <v>18000</v>
      </c>
      <c r="F80" s="755">
        <v>99000</v>
      </c>
      <c r="G80" s="735">
        <v>24000</v>
      </c>
      <c r="H80" s="755">
        <v>99000</v>
      </c>
    </row>
    <row r="81" spans="1:8" s="37" customFormat="1" ht="18" customHeight="1" x14ac:dyDescent="0.25">
      <c r="A81" s="729">
        <v>12020163</v>
      </c>
      <c r="B81" s="730" t="s">
        <v>17</v>
      </c>
      <c r="C81" s="724" t="s">
        <v>12</v>
      </c>
      <c r="D81" s="768" t="s">
        <v>163</v>
      </c>
      <c r="E81" s="735">
        <v>10000</v>
      </c>
      <c r="F81" s="771">
        <v>55000</v>
      </c>
      <c r="G81" s="733">
        <v>17000</v>
      </c>
      <c r="H81" s="771">
        <v>55000</v>
      </c>
    </row>
    <row r="82" spans="1:8" s="37" customFormat="1" ht="18" customHeight="1" x14ac:dyDescent="0.25">
      <c r="A82" s="729">
        <v>12020164</v>
      </c>
      <c r="B82" s="730" t="s">
        <v>17</v>
      </c>
      <c r="C82" s="724" t="s">
        <v>12</v>
      </c>
      <c r="D82" s="768" t="s">
        <v>164</v>
      </c>
      <c r="E82" s="735">
        <v>6000</v>
      </c>
      <c r="F82" s="771">
        <v>33000</v>
      </c>
      <c r="G82" s="733">
        <v>10000</v>
      </c>
      <c r="H82" s="771">
        <v>40000</v>
      </c>
    </row>
    <row r="83" spans="1:8" s="37" customFormat="1" x14ac:dyDescent="0.25">
      <c r="A83" s="729">
        <v>12020165</v>
      </c>
      <c r="B83" s="724"/>
      <c r="C83" s="724" t="s">
        <v>12</v>
      </c>
      <c r="D83" s="768" t="s">
        <v>165</v>
      </c>
      <c r="E83" s="735">
        <v>16000</v>
      </c>
      <c r="F83" s="771">
        <v>88000</v>
      </c>
      <c r="G83" s="733">
        <v>21000</v>
      </c>
      <c r="H83" s="771">
        <v>88000</v>
      </c>
    </row>
    <row r="84" spans="1:8" s="37" customFormat="1" x14ac:dyDescent="0.25">
      <c r="A84" s="729">
        <v>12020166</v>
      </c>
      <c r="B84" s="730" t="s">
        <v>17</v>
      </c>
      <c r="C84" s="724" t="s">
        <v>12</v>
      </c>
      <c r="D84" s="768" t="s">
        <v>166</v>
      </c>
      <c r="E84" s="735">
        <v>3000</v>
      </c>
      <c r="F84" s="771">
        <v>16500</v>
      </c>
      <c r="G84" s="733">
        <v>6000</v>
      </c>
      <c r="H84" s="771">
        <v>16500</v>
      </c>
    </row>
    <row r="85" spans="1:8" s="37" customFormat="1" x14ac:dyDescent="0.25">
      <c r="A85" s="729">
        <v>12020167</v>
      </c>
      <c r="B85" s="730" t="s">
        <v>17</v>
      </c>
      <c r="C85" s="724" t="s">
        <v>12</v>
      </c>
      <c r="D85" s="768" t="s">
        <v>167</v>
      </c>
      <c r="E85" s="735">
        <v>20000</v>
      </c>
      <c r="F85" s="771">
        <v>110000</v>
      </c>
      <c r="G85" s="733">
        <v>35000</v>
      </c>
      <c r="H85" s="771">
        <v>150000</v>
      </c>
    </row>
    <row r="86" spans="1:8" s="37" customFormat="1" ht="21" customHeight="1" x14ac:dyDescent="0.25">
      <c r="A86" s="729">
        <v>12020168</v>
      </c>
      <c r="B86" s="730" t="s">
        <v>17</v>
      </c>
      <c r="C86" s="724" t="s">
        <v>12</v>
      </c>
      <c r="D86" s="768" t="s">
        <v>168</v>
      </c>
      <c r="E86" s="735">
        <v>10000</v>
      </c>
      <c r="F86" s="771">
        <v>55000</v>
      </c>
      <c r="G86" s="733">
        <v>12000</v>
      </c>
      <c r="H86" s="771">
        <v>55000</v>
      </c>
    </row>
    <row r="87" spans="1:8" s="37" customFormat="1" x14ac:dyDescent="0.25">
      <c r="A87" s="729">
        <v>12020169</v>
      </c>
      <c r="B87" s="730" t="s">
        <v>17</v>
      </c>
      <c r="C87" s="724" t="s">
        <v>12</v>
      </c>
      <c r="D87" s="768" t="s">
        <v>169</v>
      </c>
      <c r="E87" s="735"/>
      <c r="F87" s="771"/>
      <c r="G87" s="735"/>
      <c r="H87" s="771"/>
    </row>
    <row r="88" spans="1:8" s="37" customFormat="1" ht="18" customHeight="1" x14ac:dyDescent="0.25">
      <c r="A88" s="729">
        <v>12020170</v>
      </c>
      <c r="B88" s="724"/>
      <c r="C88" s="724" t="s">
        <v>12</v>
      </c>
      <c r="D88" s="768" t="s">
        <v>170</v>
      </c>
      <c r="E88" s="735"/>
      <c r="F88" s="755"/>
      <c r="G88" s="733"/>
      <c r="H88" s="755"/>
    </row>
    <row r="89" spans="1:8" s="37" customFormat="1" ht="18" customHeight="1" x14ac:dyDescent="0.2">
      <c r="A89" s="729">
        <v>12020171</v>
      </c>
      <c r="B89" s="730" t="s">
        <v>17</v>
      </c>
      <c r="C89" s="724" t="s">
        <v>12</v>
      </c>
      <c r="D89" s="768" t="s">
        <v>171</v>
      </c>
      <c r="E89" s="735">
        <v>10000</v>
      </c>
      <c r="F89" s="732">
        <v>55000</v>
      </c>
      <c r="G89" s="733">
        <v>14000</v>
      </c>
      <c r="H89" s="732">
        <v>60000</v>
      </c>
    </row>
    <row r="90" spans="1:8" s="37" customFormat="1" ht="18" customHeight="1" x14ac:dyDescent="0.25">
      <c r="A90" s="729">
        <v>12020172</v>
      </c>
      <c r="B90" s="724"/>
      <c r="C90" s="724" t="s">
        <v>12</v>
      </c>
      <c r="D90" s="768" t="s">
        <v>172</v>
      </c>
      <c r="E90" s="735"/>
      <c r="F90" s="732"/>
      <c r="G90" s="735"/>
      <c r="H90" s="732"/>
    </row>
    <row r="91" spans="1:8" s="37" customFormat="1" ht="18" customHeight="1" x14ac:dyDescent="0.25">
      <c r="A91" s="729">
        <v>12020173</v>
      </c>
      <c r="B91" s="724"/>
      <c r="C91" s="724" t="s">
        <v>12</v>
      </c>
      <c r="D91" s="768" t="s">
        <v>173</v>
      </c>
      <c r="E91" s="735"/>
      <c r="F91" s="755"/>
      <c r="G91" s="735"/>
      <c r="H91" s="755"/>
    </row>
    <row r="92" spans="1:8" s="37" customFormat="1" x14ac:dyDescent="0.25">
      <c r="A92" s="729">
        <v>12020174</v>
      </c>
      <c r="B92" s="730" t="s">
        <v>17</v>
      </c>
      <c r="C92" s="724" t="s">
        <v>12</v>
      </c>
      <c r="D92" s="768" t="s">
        <v>174</v>
      </c>
      <c r="E92" s="735"/>
      <c r="F92" s="771"/>
      <c r="G92" s="735"/>
      <c r="H92" s="771"/>
    </row>
    <row r="93" spans="1:8" s="37" customFormat="1" x14ac:dyDescent="0.25">
      <c r="A93" s="729">
        <v>12020175</v>
      </c>
      <c r="B93" s="724"/>
      <c r="C93" s="724" t="s">
        <v>12</v>
      </c>
      <c r="D93" s="768" t="s">
        <v>175</v>
      </c>
      <c r="E93" s="735"/>
      <c r="F93" s="755"/>
      <c r="G93" s="735"/>
      <c r="H93" s="755"/>
    </row>
    <row r="94" spans="1:8" s="37" customFormat="1" ht="35.25" x14ac:dyDescent="0.25">
      <c r="A94" s="729">
        <v>12020176</v>
      </c>
      <c r="B94" s="730" t="s">
        <v>17</v>
      </c>
      <c r="C94" s="724" t="s">
        <v>12</v>
      </c>
      <c r="D94" s="768" t="s">
        <v>176</v>
      </c>
      <c r="E94" s="735"/>
      <c r="F94" s="732"/>
      <c r="G94" s="735"/>
      <c r="H94" s="732"/>
    </row>
    <row r="95" spans="1:8" s="37" customFormat="1" x14ac:dyDescent="0.2">
      <c r="A95" s="729">
        <v>12020177</v>
      </c>
      <c r="B95" s="730" t="s">
        <v>17</v>
      </c>
      <c r="C95" s="724" t="s">
        <v>12</v>
      </c>
      <c r="D95" s="768" t="s">
        <v>177</v>
      </c>
      <c r="E95" s="735">
        <v>2000</v>
      </c>
      <c r="F95" s="732">
        <v>11000</v>
      </c>
      <c r="G95" s="733">
        <v>4000</v>
      </c>
      <c r="H95" s="732">
        <v>11000</v>
      </c>
    </row>
    <row r="96" spans="1:8" s="37" customFormat="1" x14ac:dyDescent="0.25">
      <c r="A96" s="729">
        <v>12020178</v>
      </c>
      <c r="B96" s="724"/>
      <c r="C96" s="724" t="s">
        <v>12</v>
      </c>
      <c r="D96" s="768" t="s">
        <v>178</v>
      </c>
      <c r="E96" s="735"/>
      <c r="F96" s="755"/>
      <c r="G96" s="735"/>
      <c r="H96" s="755"/>
    </row>
    <row r="97" spans="1:8" s="37" customFormat="1" x14ac:dyDescent="0.2">
      <c r="A97" s="729">
        <v>12020179</v>
      </c>
      <c r="B97" s="730" t="s">
        <v>17</v>
      </c>
      <c r="C97" s="724" t="s">
        <v>12</v>
      </c>
      <c r="D97" s="768" t="s">
        <v>179</v>
      </c>
      <c r="E97" s="735">
        <v>3000</v>
      </c>
      <c r="F97" s="732">
        <v>16500</v>
      </c>
      <c r="G97" s="733">
        <v>4000</v>
      </c>
      <c r="H97" s="732">
        <v>16500</v>
      </c>
    </row>
    <row r="98" spans="1:8" s="37" customFormat="1" x14ac:dyDescent="0.2">
      <c r="A98" s="729">
        <v>12020180</v>
      </c>
      <c r="B98" s="730" t="s">
        <v>17</v>
      </c>
      <c r="C98" s="724" t="s">
        <v>12</v>
      </c>
      <c r="D98" s="768" t="s">
        <v>180</v>
      </c>
      <c r="E98" s="735">
        <v>3000</v>
      </c>
      <c r="F98" s="732">
        <v>16500</v>
      </c>
      <c r="G98" s="733">
        <v>6000</v>
      </c>
      <c r="H98" s="732">
        <v>16500</v>
      </c>
    </row>
    <row r="99" spans="1:8" s="37" customFormat="1" x14ac:dyDescent="0.2">
      <c r="A99" s="729">
        <v>12020181</v>
      </c>
      <c r="B99" s="730" t="s">
        <v>17</v>
      </c>
      <c r="C99" s="724" t="s">
        <v>12</v>
      </c>
      <c r="D99" s="768" t="s">
        <v>181</v>
      </c>
      <c r="E99" s="735">
        <v>2000</v>
      </c>
      <c r="F99" s="732">
        <v>11000</v>
      </c>
      <c r="G99" s="733">
        <v>3000</v>
      </c>
      <c r="H99" s="732">
        <v>11000</v>
      </c>
    </row>
    <row r="100" spans="1:8" s="37" customFormat="1" x14ac:dyDescent="0.25">
      <c r="A100" s="729">
        <v>12020182</v>
      </c>
      <c r="B100" s="724"/>
      <c r="C100" s="724" t="s">
        <v>12</v>
      </c>
      <c r="D100" s="768" t="s">
        <v>182</v>
      </c>
      <c r="E100" s="735"/>
      <c r="F100" s="755"/>
      <c r="G100" s="735"/>
      <c r="H100" s="755"/>
    </row>
    <row r="101" spans="1:8" s="37" customFormat="1" ht="35.25" x14ac:dyDescent="0.25">
      <c r="A101" s="729">
        <v>12020183</v>
      </c>
      <c r="B101" s="730" t="s">
        <v>17</v>
      </c>
      <c r="C101" s="724" t="s">
        <v>12</v>
      </c>
      <c r="D101" s="768" t="s">
        <v>183</v>
      </c>
      <c r="E101" s="735"/>
      <c r="F101" s="732"/>
      <c r="G101" s="735"/>
      <c r="H101" s="732"/>
    </row>
    <row r="102" spans="1:8" s="37" customFormat="1" x14ac:dyDescent="0.25">
      <c r="A102" s="729">
        <v>12020184</v>
      </c>
      <c r="B102" s="724"/>
      <c r="C102" s="724" t="s">
        <v>12</v>
      </c>
      <c r="D102" s="768" t="s">
        <v>184</v>
      </c>
      <c r="E102" s="735"/>
      <c r="F102" s="755"/>
      <c r="G102" s="735">
        <v>0</v>
      </c>
      <c r="H102" s="755"/>
    </row>
    <row r="103" spans="1:8" s="37" customFormat="1" ht="35.25" x14ac:dyDescent="0.25">
      <c r="A103" s="729">
        <v>12020185</v>
      </c>
      <c r="B103" s="730" t="s">
        <v>17</v>
      </c>
      <c r="C103" s="724" t="s">
        <v>12</v>
      </c>
      <c r="D103" s="768" t="s">
        <v>185</v>
      </c>
      <c r="E103" s="735"/>
      <c r="F103" s="732"/>
      <c r="G103" s="735">
        <v>0</v>
      </c>
      <c r="H103" s="732"/>
    </row>
    <row r="104" spans="1:8" s="37" customFormat="1" x14ac:dyDescent="0.2">
      <c r="A104" s="729">
        <v>12020186</v>
      </c>
      <c r="B104" s="724"/>
      <c r="C104" s="724" t="s">
        <v>12</v>
      </c>
      <c r="D104" s="768" t="s">
        <v>186</v>
      </c>
      <c r="E104" s="735">
        <v>10000</v>
      </c>
      <c r="F104" s="755">
        <v>55000</v>
      </c>
      <c r="G104" s="733">
        <v>12000</v>
      </c>
      <c r="H104" s="755">
        <v>55000</v>
      </c>
    </row>
    <row r="105" spans="1:8" s="37" customFormat="1" x14ac:dyDescent="0.2">
      <c r="A105" s="729">
        <v>12020187</v>
      </c>
      <c r="B105" s="724"/>
      <c r="C105" s="724" t="s">
        <v>12</v>
      </c>
      <c r="D105" s="768" t="s">
        <v>187</v>
      </c>
      <c r="E105" s="735">
        <v>12000</v>
      </c>
      <c r="F105" s="755">
        <v>66000</v>
      </c>
      <c r="G105" s="733">
        <v>28400</v>
      </c>
      <c r="H105" s="755">
        <v>66000</v>
      </c>
    </row>
    <row r="106" spans="1:8" s="37" customFormat="1" ht="21" customHeight="1" x14ac:dyDescent="0.2">
      <c r="A106" s="729">
        <v>12020188</v>
      </c>
      <c r="B106" s="730" t="s">
        <v>17</v>
      </c>
      <c r="C106" s="724" t="s">
        <v>12</v>
      </c>
      <c r="D106" s="768" t="s">
        <v>188</v>
      </c>
      <c r="E106" s="735">
        <v>2000</v>
      </c>
      <c r="F106" s="732">
        <v>11000</v>
      </c>
      <c r="G106" s="733">
        <v>5000</v>
      </c>
      <c r="H106" s="732">
        <v>11000</v>
      </c>
    </row>
    <row r="107" spans="1:8" s="37" customFormat="1" x14ac:dyDescent="0.25">
      <c r="A107" s="729">
        <v>12020189</v>
      </c>
      <c r="B107" s="730" t="s">
        <v>17</v>
      </c>
      <c r="C107" s="724" t="s">
        <v>12</v>
      </c>
      <c r="D107" s="768" t="s">
        <v>189</v>
      </c>
      <c r="E107" s="735"/>
      <c r="F107" s="732"/>
      <c r="G107" s="735"/>
      <c r="H107" s="732">
        <v>10000</v>
      </c>
    </row>
    <row r="108" spans="1:8" s="37" customFormat="1" x14ac:dyDescent="0.25">
      <c r="A108" s="729">
        <v>12020190</v>
      </c>
      <c r="B108" s="730" t="s">
        <v>17</v>
      </c>
      <c r="C108" s="724" t="s">
        <v>12</v>
      </c>
      <c r="D108" s="768" t="s">
        <v>190</v>
      </c>
      <c r="E108" s="735"/>
      <c r="F108" s="732"/>
      <c r="G108" s="735"/>
      <c r="H108" s="732"/>
    </row>
    <row r="109" spans="1:8" s="37" customFormat="1" x14ac:dyDescent="0.25">
      <c r="A109" s="729">
        <v>12020191</v>
      </c>
      <c r="B109" s="730" t="s">
        <v>17</v>
      </c>
      <c r="C109" s="724" t="s">
        <v>12</v>
      </c>
      <c r="D109" s="768" t="s">
        <v>191</v>
      </c>
      <c r="E109" s="735"/>
      <c r="F109" s="755"/>
      <c r="G109" s="735"/>
      <c r="H109" s="755"/>
    </row>
    <row r="110" spans="1:8" s="37" customFormat="1" x14ac:dyDescent="0.25">
      <c r="A110" s="729">
        <v>12020192</v>
      </c>
      <c r="B110" s="724"/>
      <c r="C110" s="724" t="s">
        <v>12</v>
      </c>
      <c r="D110" s="768" t="s">
        <v>192</v>
      </c>
      <c r="E110" s="735"/>
      <c r="F110" s="755"/>
      <c r="G110" s="735"/>
      <c r="H110" s="755"/>
    </row>
    <row r="111" spans="1:8" s="37" customFormat="1" x14ac:dyDescent="0.2">
      <c r="A111" s="729">
        <v>12020193</v>
      </c>
      <c r="B111" s="730" t="s">
        <v>17</v>
      </c>
      <c r="C111" s="724" t="s">
        <v>12</v>
      </c>
      <c r="D111" s="768" t="s">
        <v>193</v>
      </c>
      <c r="E111" s="735">
        <v>2000</v>
      </c>
      <c r="F111" s="732">
        <v>11000</v>
      </c>
      <c r="G111" s="733">
        <v>3000</v>
      </c>
      <c r="H111" s="732">
        <v>11000</v>
      </c>
    </row>
    <row r="112" spans="1:8" s="37" customFormat="1" x14ac:dyDescent="0.2">
      <c r="A112" s="729">
        <v>12020194</v>
      </c>
      <c r="B112" s="730" t="s">
        <v>17</v>
      </c>
      <c r="C112" s="724" t="s">
        <v>12</v>
      </c>
      <c r="D112" s="768" t="s">
        <v>194</v>
      </c>
      <c r="E112" s="735">
        <v>3000</v>
      </c>
      <c r="F112" s="732">
        <v>16500</v>
      </c>
      <c r="G112" s="733">
        <v>5000</v>
      </c>
      <c r="H112" s="732">
        <v>16500</v>
      </c>
    </row>
    <row r="113" spans="1:8" s="37" customFormat="1" x14ac:dyDescent="0.2">
      <c r="A113" s="729">
        <v>12020195</v>
      </c>
      <c r="B113" s="730" t="s">
        <v>17</v>
      </c>
      <c r="C113" s="724" t="s">
        <v>12</v>
      </c>
      <c r="D113" s="768" t="s">
        <v>195</v>
      </c>
      <c r="E113" s="735">
        <v>3000</v>
      </c>
      <c r="F113" s="732">
        <v>16500</v>
      </c>
      <c r="G113" s="733">
        <v>4000</v>
      </c>
      <c r="H113" s="732">
        <v>16500</v>
      </c>
    </row>
    <row r="114" spans="1:8" s="37" customFormat="1" x14ac:dyDescent="0.2">
      <c r="A114" s="729">
        <v>12020196</v>
      </c>
      <c r="B114" s="730" t="s">
        <v>17</v>
      </c>
      <c r="C114" s="724" t="s">
        <v>12</v>
      </c>
      <c r="D114" s="768" t="s">
        <v>196</v>
      </c>
      <c r="E114" s="735">
        <v>6000</v>
      </c>
      <c r="F114" s="732">
        <v>33000</v>
      </c>
      <c r="G114" s="733">
        <v>8000</v>
      </c>
      <c r="H114" s="732">
        <v>33000</v>
      </c>
    </row>
    <row r="115" spans="1:8" s="37" customFormat="1" x14ac:dyDescent="0.25">
      <c r="A115" s="729">
        <v>12020197</v>
      </c>
      <c r="B115" s="730" t="s">
        <v>17</v>
      </c>
      <c r="C115" s="724" t="s">
        <v>12</v>
      </c>
      <c r="D115" s="768" t="s">
        <v>197</v>
      </c>
      <c r="E115" s="735"/>
      <c r="F115" s="732"/>
      <c r="G115" s="735"/>
      <c r="H115" s="732"/>
    </row>
    <row r="116" spans="1:8" s="37" customFormat="1" x14ac:dyDescent="0.25">
      <c r="A116" s="729">
        <v>12020198</v>
      </c>
      <c r="B116" s="730" t="s">
        <v>17</v>
      </c>
      <c r="C116" s="724" t="s">
        <v>12</v>
      </c>
      <c r="D116" s="784" t="s">
        <v>198</v>
      </c>
      <c r="E116" s="735"/>
      <c r="F116" s="755"/>
      <c r="G116" s="735"/>
      <c r="H116" s="755"/>
    </row>
    <row r="117" spans="1:8" s="37" customFormat="1" x14ac:dyDescent="0.25">
      <c r="A117" s="756">
        <v>12020199</v>
      </c>
      <c r="B117" s="730" t="s">
        <v>17</v>
      </c>
      <c r="C117" s="724" t="s">
        <v>12</v>
      </c>
      <c r="D117" s="785" t="s">
        <v>199</v>
      </c>
      <c r="E117" s="746"/>
      <c r="F117" s="767"/>
      <c r="G117" s="746"/>
      <c r="H117" s="767"/>
    </row>
    <row r="118" spans="1:8" s="37" customFormat="1" x14ac:dyDescent="0.2">
      <c r="A118" s="758"/>
      <c r="B118" s="758"/>
      <c r="C118" s="724" t="s">
        <v>12</v>
      </c>
      <c r="D118" s="721" t="s">
        <v>102</v>
      </c>
      <c r="E118" s="759">
        <f t="shared" ref="E118:F118" si="3">SUM(E33:E117)</f>
        <v>440600</v>
      </c>
      <c r="F118" s="759">
        <f t="shared" si="3"/>
        <v>2423300</v>
      </c>
      <c r="G118" s="759">
        <f t="shared" ref="G118:H118" si="4">SUM(G33:G117)</f>
        <v>765400</v>
      </c>
      <c r="H118" s="759">
        <f t="shared" si="4"/>
        <v>2491300</v>
      </c>
    </row>
    <row r="119" spans="1:8" s="37" customFormat="1" x14ac:dyDescent="0.25">
      <c r="A119" s="760">
        <v>12020400</v>
      </c>
      <c r="B119" s="761"/>
      <c r="C119" s="724" t="s">
        <v>12</v>
      </c>
      <c r="D119" s="762" t="s">
        <v>200</v>
      </c>
      <c r="E119" s="763"/>
      <c r="F119" s="764"/>
      <c r="G119" s="763"/>
      <c r="H119" s="764"/>
    </row>
    <row r="120" spans="1:8" s="37" customFormat="1" x14ac:dyDescent="0.25">
      <c r="A120" s="729">
        <v>12020401</v>
      </c>
      <c r="B120" s="724"/>
      <c r="C120" s="724" t="s">
        <v>12</v>
      </c>
      <c r="D120" s="27" t="s">
        <v>201</v>
      </c>
      <c r="E120" s="735"/>
      <c r="F120" s="755"/>
      <c r="G120" s="735"/>
      <c r="H120" s="755"/>
    </row>
    <row r="121" spans="1:8" s="37" customFormat="1" x14ac:dyDescent="0.25">
      <c r="A121" s="729">
        <v>12020402</v>
      </c>
      <c r="B121" s="724"/>
      <c r="C121" s="724" t="s">
        <v>12</v>
      </c>
      <c r="D121" s="27" t="s">
        <v>202</v>
      </c>
      <c r="E121" s="735"/>
      <c r="F121" s="755"/>
      <c r="G121" s="735"/>
      <c r="H121" s="755"/>
    </row>
    <row r="122" spans="1:8" s="37" customFormat="1" ht="18" customHeight="1" x14ac:dyDescent="0.25">
      <c r="A122" s="729">
        <v>12020403</v>
      </c>
      <c r="B122" s="724"/>
      <c r="C122" s="724" t="s">
        <v>12</v>
      </c>
      <c r="D122" s="27" t="s">
        <v>203</v>
      </c>
      <c r="E122" s="735"/>
      <c r="F122" s="755"/>
      <c r="G122" s="735"/>
      <c r="H122" s="755"/>
    </row>
    <row r="123" spans="1:8" s="37" customFormat="1" x14ac:dyDescent="0.25">
      <c r="A123" s="729">
        <v>12020404</v>
      </c>
      <c r="B123" s="724"/>
      <c r="C123" s="724" t="s">
        <v>12</v>
      </c>
      <c r="D123" s="27" t="s">
        <v>204</v>
      </c>
      <c r="E123" s="735"/>
      <c r="F123" s="755"/>
      <c r="G123" s="735"/>
      <c r="H123" s="755"/>
    </row>
    <row r="124" spans="1:8" s="37" customFormat="1" x14ac:dyDescent="0.25">
      <c r="A124" s="729">
        <v>12020405</v>
      </c>
      <c r="B124" s="724"/>
      <c r="C124" s="724" t="s">
        <v>12</v>
      </c>
      <c r="D124" s="27" t="s">
        <v>205</v>
      </c>
      <c r="E124" s="735"/>
      <c r="F124" s="755"/>
      <c r="G124" s="735"/>
      <c r="H124" s="755"/>
    </row>
    <row r="125" spans="1:8" s="37" customFormat="1" x14ac:dyDescent="0.25">
      <c r="A125" s="729">
        <v>12020406</v>
      </c>
      <c r="B125" s="724"/>
      <c r="C125" s="724" t="s">
        <v>12</v>
      </c>
      <c r="D125" s="27" t="s">
        <v>206</v>
      </c>
      <c r="E125" s="735">
        <v>10000</v>
      </c>
      <c r="F125" s="755">
        <v>55000</v>
      </c>
      <c r="G125" s="733">
        <v>22000</v>
      </c>
      <c r="H125" s="755">
        <v>55000</v>
      </c>
    </row>
    <row r="126" spans="1:8" s="37" customFormat="1" x14ac:dyDescent="0.25">
      <c r="A126" s="729">
        <v>12020407</v>
      </c>
      <c r="B126" s="724"/>
      <c r="C126" s="724" t="s">
        <v>12</v>
      </c>
      <c r="D126" s="784" t="s">
        <v>207</v>
      </c>
      <c r="E126" s="735"/>
      <c r="F126" s="755"/>
      <c r="G126" s="735"/>
      <c r="H126" s="755"/>
    </row>
    <row r="127" spans="1:8" s="37" customFormat="1" x14ac:dyDescent="0.25">
      <c r="A127" s="729">
        <v>12020408</v>
      </c>
      <c r="B127" s="724"/>
      <c r="C127" s="724" t="s">
        <v>12</v>
      </c>
      <c r="D127" s="27" t="s">
        <v>208</v>
      </c>
      <c r="E127" s="735"/>
      <c r="F127" s="755"/>
      <c r="G127" s="735"/>
      <c r="H127" s="755"/>
    </row>
    <row r="128" spans="1:8" s="37" customFormat="1" x14ac:dyDescent="0.25">
      <c r="A128" s="729">
        <v>12020409</v>
      </c>
      <c r="B128" s="724"/>
      <c r="C128" s="724" t="s">
        <v>12</v>
      </c>
      <c r="D128" s="27" t="s">
        <v>209</v>
      </c>
      <c r="E128" s="735"/>
      <c r="F128" s="755"/>
      <c r="G128" s="735"/>
      <c r="H128" s="755"/>
    </row>
    <row r="129" spans="1:8" s="37" customFormat="1" x14ac:dyDescent="0.25">
      <c r="A129" s="729">
        <v>12020410</v>
      </c>
      <c r="B129" s="730" t="s">
        <v>17</v>
      </c>
      <c r="C129" s="724" t="s">
        <v>12</v>
      </c>
      <c r="D129" s="27" t="s">
        <v>210</v>
      </c>
      <c r="E129" s="735">
        <v>20000</v>
      </c>
      <c r="F129" s="732">
        <v>110000</v>
      </c>
      <c r="G129" s="733">
        <v>32000</v>
      </c>
      <c r="H129" s="732">
        <v>110000</v>
      </c>
    </row>
    <row r="130" spans="1:8" s="37" customFormat="1" x14ac:dyDescent="0.25">
      <c r="A130" s="729">
        <v>12020411</v>
      </c>
      <c r="B130" s="724"/>
      <c r="C130" s="724" t="s">
        <v>12</v>
      </c>
      <c r="D130" s="27" t="s">
        <v>211</v>
      </c>
      <c r="E130" s="735">
        <v>4000</v>
      </c>
      <c r="F130" s="755">
        <v>22000</v>
      </c>
      <c r="G130" s="733">
        <v>7000</v>
      </c>
      <c r="H130" s="755">
        <v>22000</v>
      </c>
    </row>
    <row r="131" spans="1:8" s="37" customFormat="1" x14ac:dyDescent="0.25">
      <c r="A131" s="729">
        <v>12020412</v>
      </c>
      <c r="B131" s="730" t="s">
        <v>17</v>
      </c>
      <c r="C131" s="724" t="s">
        <v>12</v>
      </c>
      <c r="D131" s="27" t="s">
        <v>212</v>
      </c>
      <c r="E131" s="786">
        <v>11385422.550000001</v>
      </c>
      <c r="F131" s="787">
        <f>SUM(F125:F130)</f>
        <v>187000</v>
      </c>
      <c r="G131" s="787">
        <v>13253725.4</v>
      </c>
      <c r="H131" s="788">
        <f>Capital!I11*2.5%</f>
        <v>125900000</v>
      </c>
    </row>
    <row r="132" spans="1:8" s="37" customFormat="1" x14ac:dyDescent="0.25">
      <c r="A132" s="729">
        <v>12020413</v>
      </c>
      <c r="B132" s="724"/>
      <c r="C132" s="724" t="s">
        <v>12</v>
      </c>
      <c r="D132" s="27" t="s">
        <v>213</v>
      </c>
      <c r="E132" s="735"/>
      <c r="F132" s="755"/>
      <c r="G132" s="735"/>
      <c r="H132" s="755"/>
    </row>
    <row r="133" spans="1:8" s="37" customFormat="1" x14ac:dyDescent="0.25">
      <c r="A133" s="729">
        <v>12020414</v>
      </c>
      <c r="B133" s="724"/>
      <c r="C133" s="724" t="s">
        <v>12</v>
      </c>
      <c r="D133" s="27" t="s">
        <v>214</v>
      </c>
      <c r="E133" s="735"/>
      <c r="F133" s="755"/>
      <c r="G133" s="735"/>
      <c r="H133" s="755"/>
    </row>
    <row r="134" spans="1:8" s="37" customFormat="1" x14ac:dyDescent="0.25">
      <c r="A134" s="729">
        <v>12020415</v>
      </c>
      <c r="B134" s="724"/>
      <c r="C134" s="724" t="s">
        <v>12</v>
      </c>
      <c r="D134" s="27" t="s">
        <v>215</v>
      </c>
      <c r="E134" s="733">
        <v>20000</v>
      </c>
      <c r="F134" s="789">
        <v>110000</v>
      </c>
      <c r="G134" s="733">
        <v>24000</v>
      </c>
      <c r="H134" s="789">
        <v>110000</v>
      </c>
    </row>
    <row r="135" spans="1:8" s="37" customFormat="1" x14ac:dyDescent="0.25">
      <c r="A135" s="729">
        <v>12020416</v>
      </c>
      <c r="B135" s="724"/>
      <c r="C135" s="724" t="s">
        <v>12</v>
      </c>
      <c r="D135" s="27" t="s">
        <v>216</v>
      </c>
      <c r="E135" s="735"/>
      <c r="F135" s="755"/>
      <c r="G135" s="735"/>
      <c r="H135" s="755"/>
    </row>
    <row r="136" spans="1:8" s="37" customFormat="1" x14ac:dyDescent="0.25">
      <c r="A136" s="729">
        <v>12020417</v>
      </c>
      <c r="B136" s="724"/>
      <c r="C136" s="724" t="s">
        <v>12</v>
      </c>
      <c r="D136" s="27" t="s">
        <v>217</v>
      </c>
      <c r="E136" s="735"/>
      <c r="F136" s="755"/>
      <c r="G136" s="735"/>
      <c r="H136" s="755"/>
    </row>
    <row r="137" spans="1:8" s="37" customFormat="1" x14ac:dyDescent="0.25">
      <c r="A137" s="729">
        <v>12020418</v>
      </c>
      <c r="B137" s="724"/>
      <c r="C137" s="724" t="s">
        <v>12</v>
      </c>
      <c r="D137" s="27" t="s">
        <v>218</v>
      </c>
      <c r="E137" s="735"/>
      <c r="F137" s="755"/>
      <c r="G137" s="735"/>
      <c r="H137" s="755"/>
    </row>
    <row r="138" spans="1:8" s="37" customFormat="1" x14ac:dyDescent="0.25">
      <c r="A138" s="729">
        <v>12020419</v>
      </c>
      <c r="B138" s="724"/>
      <c r="C138" s="724" t="s">
        <v>12</v>
      </c>
      <c r="D138" s="27" t="s">
        <v>219</v>
      </c>
      <c r="E138" s="735"/>
      <c r="F138" s="755"/>
      <c r="G138" s="735"/>
      <c r="H138" s="755"/>
    </row>
    <row r="139" spans="1:8" s="37" customFormat="1" ht="18" customHeight="1" x14ac:dyDescent="0.2">
      <c r="A139" s="729">
        <v>12020420</v>
      </c>
      <c r="B139" s="724"/>
      <c r="C139" s="724" t="s">
        <v>12</v>
      </c>
      <c r="D139" s="27" t="s">
        <v>220</v>
      </c>
      <c r="E139" s="733">
        <v>40000</v>
      </c>
      <c r="F139" s="789">
        <v>220000</v>
      </c>
      <c r="G139" s="733">
        <v>42000</v>
      </c>
      <c r="H139" s="789">
        <v>220000</v>
      </c>
    </row>
    <row r="140" spans="1:8" s="37" customFormat="1" ht="18" customHeight="1" x14ac:dyDescent="0.25">
      <c r="A140" s="729">
        <v>12020430</v>
      </c>
      <c r="B140" s="724"/>
      <c r="C140" s="724" t="s">
        <v>12</v>
      </c>
      <c r="D140" s="27" t="s">
        <v>221</v>
      </c>
      <c r="E140" s="735"/>
      <c r="F140" s="755"/>
      <c r="G140" s="735"/>
      <c r="H140" s="755"/>
    </row>
    <row r="141" spans="1:8" s="37" customFormat="1" ht="18" customHeight="1" x14ac:dyDescent="0.25">
      <c r="A141" s="729">
        <v>12020431</v>
      </c>
      <c r="B141" s="730" t="s">
        <v>17</v>
      </c>
      <c r="C141" s="724" t="s">
        <v>12</v>
      </c>
      <c r="D141" s="27" t="s">
        <v>222</v>
      </c>
      <c r="E141" s="735"/>
      <c r="F141" s="755"/>
      <c r="G141" s="735"/>
      <c r="H141" s="755"/>
    </row>
    <row r="142" spans="1:8" s="37" customFormat="1" ht="18" customHeight="1" x14ac:dyDescent="0.25">
      <c r="A142" s="729">
        <v>12020432</v>
      </c>
      <c r="B142" s="730" t="s">
        <v>17</v>
      </c>
      <c r="C142" s="724" t="s">
        <v>12</v>
      </c>
      <c r="D142" s="27" t="s">
        <v>223</v>
      </c>
      <c r="E142" s="733">
        <v>12000</v>
      </c>
      <c r="F142" s="789">
        <v>66000</v>
      </c>
      <c r="G142" s="733">
        <v>13000</v>
      </c>
      <c r="H142" s="789">
        <v>66000</v>
      </c>
    </row>
    <row r="143" spans="1:8" s="37" customFormat="1" ht="18" customHeight="1" x14ac:dyDescent="0.25">
      <c r="A143" s="729">
        <v>12020433</v>
      </c>
      <c r="B143" s="724"/>
      <c r="C143" s="724" t="s">
        <v>12</v>
      </c>
      <c r="D143" s="27" t="s">
        <v>224</v>
      </c>
      <c r="E143" s="733">
        <v>100000</v>
      </c>
      <c r="F143" s="789">
        <v>550000</v>
      </c>
      <c r="G143" s="733">
        <v>105000</v>
      </c>
      <c r="H143" s="789">
        <v>550000</v>
      </c>
    </row>
    <row r="144" spans="1:8" s="37" customFormat="1" ht="18" customHeight="1" x14ac:dyDescent="0.25">
      <c r="A144" s="729">
        <v>12020434</v>
      </c>
      <c r="B144" s="730" t="s">
        <v>17</v>
      </c>
      <c r="C144" s="724" t="s">
        <v>12</v>
      </c>
      <c r="D144" s="27" t="s">
        <v>225</v>
      </c>
      <c r="E144" s="735"/>
      <c r="F144" s="755"/>
      <c r="G144" s="735"/>
      <c r="H144" s="755"/>
    </row>
    <row r="145" spans="1:8" s="37" customFormat="1" ht="18" customHeight="1" x14ac:dyDescent="0.25">
      <c r="A145" s="729">
        <v>12020435</v>
      </c>
      <c r="B145" s="724"/>
      <c r="C145" s="724" t="s">
        <v>12</v>
      </c>
      <c r="D145" s="27" t="s">
        <v>226</v>
      </c>
      <c r="E145" s="735"/>
      <c r="F145" s="755"/>
      <c r="G145" s="735"/>
      <c r="H145" s="755"/>
    </row>
    <row r="146" spans="1:8" s="37" customFormat="1" ht="18" customHeight="1" x14ac:dyDescent="0.25">
      <c r="A146" s="729">
        <v>12020436</v>
      </c>
      <c r="B146" s="724"/>
      <c r="C146" s="724" t="s">
        <v>12</v>
      </c>
      <c r="D146" s="27" t="s">
        <v>227</v>
      </c>
      <c r="E146" s="735"/>
      <c r="F146" s="755"/>
      <c r="G146" s="735"/>
      <c r="H146" s="755"/>
    </row>
    <row r="147" spans="1:8" s="37" customFormat="1" ht="18" customHeight="1" x14ac:dyDescent="0.25">
      <c r="A147" s="729">
        <v>12020437</v>
      </c>
      <c r="B147" s="724"/>
      <c r="C147" s="724" t="s">
        <v>12</v>
      </c>
      <c r="D147" s="27" t="s">
        <v>228</v>
      </c>
      <c r="E147" s="735"/>
      <c r="F147" s="755"/>
      <c r="G147" s="735"/>
      <c r="H147" s="755"/>
    </row>
    <row r="148" spans="1:8" s="37" customFormat="1" ht="18" customHeight="1" x14ac:dyDescent="0.25">
      <c r="A148" s="729">
        <v>12020438</v>
      </c>
      <c r="B148" s="724"/>
      <c r="C148" s="724" t="s">
        <v>12</v>
      </c>
      <c r="D148" s="27" t="s">
        <v>229</v>
      </c>
      <c r="E148" s="735"/>
      <c r="F148" s="755"/>
      <c r="G148" s="735"/>
      <c r="H148" s="755"/>
    </row>
    <row r="149" spans="1:8" s="37" customFormat="1" ht="18" customHeight="1" x14ac:dyDescent="0.25">
      <c r="A149" s="729">
        <v>12020439</v>
      </c>
      <c r="B149" s="724"/>
      <c r="C149" s="724" t="s">
        <v>12</v>
      </c>
      <c r="D149" s="27" t="s">
        <v>230</v>
      </c>
      <c r="E149" s="735"/>
      <c r="F149" s="755"/>
      <c r="G149" s="735"/>
      <c r="H149" s="755"/>
    </row>
    <row r="150" spans="1:8" s="37" customFormat="1" ht="18" customHeight="1" x14ac:dyDescent="0.25">
      <c r="A150" s="729">
        <v>12020440</v>
      </c>
      <c r="B150" s="730" t="s">
        <v>17</v>
      </c>
      <c r="C150" s="724" t="s">
        <v>12</v>
      </c>
      <c r="D150" s="27" t="s">
        <v>231</v>
      </c>
      <c r="E150" s="735"/>
      <c r="F150" s="755"/>
      <c r="G150" s="735"/>
      <c r="H150" s="755"/>
    </row>
    <row r="151" spans="1:8" s="37" customFormat="1" ht="18" customHeight="1" x14ac:dyDescent="0.25">
      <c r="A151" s="729">
        <v>12020441</v>
      </c>
      <c r="B151" s="730" t="s">
        <v>17</v>
      </c>
      <c r="C151" s="724" t="s">
        <v>12</v>
      </c>
      <c r="D151" s="27" t="s">
        <v>232</v>
      </c>
      <c r="E151" s="735"/>
      <c r="F151" s="755"/>
      <c r="G151" s="735"/>
      <c r="H151" s="755"/>
    </row>
    <row r="152" spans="1:8" s="37" customFormat="1" ht="18" customHeight="1" x14ac:dyDescent="0.25">
      <c r="A152" s="729">
        <v>12020442</v>
      </c>
      <c r="B152" s="724"/>
      <c r="C152" s="724" t="s">
        <v>12</v>
      </c>
      <c r="D152" s="27" t="s">
        <v>233</v>
      </c>
      <c r="E152" s="735"/>
      <c r="F152" s="755"/>
      <c r="G152" s="735"/>
      <c r="H152" s="755"/>
    </row>
    <row r="153" spans="1:8" s="37" customFormat="1" ht="18" customHeight="1" x14ac:dyDescent="0.25">
      <c r="A153" s="729">
        <v>12020445</v>
      </c>
      <c r="B153" s="724"/>
      <c r="C153" s="724" t="s">
        <v>12</v>
      </c>
      <c r="D153" s="27" t="s">
        <v>234</v>
      </c>
      <c r="E153" s="735"/>
      <c r="F153" s="755"/>
      <c r="G153" s="735"/>
      <c r="H153" s="755"/>
    </row>
    <row r="154" spans="1:8" s="37" customFormat="1" ht="18" customHeight="1" x14ac:dyDescent="0.25">
      <c r="A154" s="729">
        <v>12020446</v>
      </c>
      <c r="B154" s="730" t="s">
        <v>17</v>
      </c>
      <c r="C154" s="724" t="s">
        <v>12</v>
      </c>
      <c r="D154" s="27" t="s">
        <v>235</v>
      </c>
      <c r="E154" s="735"/>
      <c r="F154" s="755"/>
      <c r="G154" s="735"/>
      <c r="H154" s="755"/>
    </row>
    <row r="155" spans="1:8" s="37" customFormat="1" ht="35.25" x14ac:dyDescent="0.25">
      <c r="A155" s="729">
        <v>12020447</v>
      </c>
      <c r="B155" s="724"/>
      <c r="C155" s="724" t="s">
        <v>12</v>
      </c>
      <c r="D155" s="27" t="s">
        <v>236</v>
      </c>
      <c r="E155" s="735"/>
      <c r="F155" s="755"/>
      <c r="G155" s="735"/>
      <c r="H155" s="755"/>
    </row>
    <row r="156" spans="1:8" s="37" customFormat="1" x14ac:dyDescent="0.25">
      <c r="A156" s="729">
        <v>12020454</v>
      </c>
      <c r="B156" s="724"/>
      <c r="C156" s="724" t="s">
        <v>12</v>
      </c>
      <c r="D156" s="27" t="s">
        <v>237</v>
      </c>
      <c r="E156" s="735"/>
      <c r="F156" s="755"/>
      <c r="G156" s="735"/>
      <c r="H156" s="755"/>
    </row>
    <row r="157" spans="1:8" s="37" customFormat="1" x14ac:dyDescent="0.25">
      <c r="A157" s="729">
        <v>12020455</v>
      </c>
      <c r="B157" s="730" t="s">
        <v>17</v>
      </c>
      <c r="C157" s="724" t="s">
        <v>12</v>
      </c>
      <c r="D157" s="27" t="s">
        <v>238</v>
      </c>
      <c r="E157" s="733">
        <v>6000</v>
      </c>
      <c r="F157" s="789">
        <v>33000</v>
      </c>
      <c r="G157" s="733">
        <v>8000</v>
      </c>
      <c r="H157" s="789">
        <v>33000</v>
      </c>
    </row>
    <row r="158" spans="1:8" s="37" customFormat="1" x14ac:dyDescent="0.25">
      <c r="A158" s="729">
        <v>12020456</v>
      </c>
      <c r="B158" s="724"/>
      <c r="C158" s="724" t="s">
        <v>12</v>
      </c>
      <c r="D158" s="27" t="s">
        <v>239</v>
      </c>
      <c r="E158" s="735"/>
      <c r="F158" s="755"/>
      <c r="G158" s="735"/>
      <c r="H158" s="755"/>
    </row>
    <row r="159" spans="1:8" s="37" customFormat="1" x14ac:dyDescent="0.25">
      <c r="A159" s="729">
        <v>12020457</v>
      </c>
      <c r="B159" s="724"/>
      <c r="C159" s="724" t="s">
        <v>12</v>
      </c>
      <c r="D159" s="27" t="s">
        <v>240</v>
      </c>
      <c r="E159" s="735"/>
      <c r="F159" s="755"/>
      <c r="G159" s="735"/>
      <c r="H159" s="755"/>
    </row>
    <row r="160" spans="1:8" s="37" customFormat="1" x14ac:dyDescent="0.25">
      <c r="A160" s="729">
        <v>12020467</v>
      </c>
      <c r="B160" s="724"/>
      <c r="C160" s="724" t="s">
        <v>12</v>
      </c>
      <c r="D160" s="784" t="s">
        <v>241</v>
      </c>
      <c r="E160" s="735"/>
      <c r="F160" s="755"/>
      <c r="G160" s="735"/>
      <c r="H160" s="755"/>
    </row>
    <row r="161" spans="1:8" s="37" customFormat="1" ht="18" customHeight="1" x14ac:dyDescent="0.25">
      <c r="A161" s="729">
        <v>12020468</v>
      </c>
      <c r="B161" s="724"/>
      <c r="C161" s="724" t="s">
        <v>12</v>
      </c>
      <c r="D161" s="784" t="s">
        <v>242</v>
      </c>
      <c r="E161" s="735"/>
      <c r="F161" s="755"/>
      <c r="G161" s="735"/>
      <c r="H161" s="755"/>
    </row>
    <row r="162" spans="1:8" s="37" customFormat="1" x14ac:dyDescent="0.25">
      <c r="A162" s="729">
        <v>12020469</v>
      </c>
      <c r="B162" s="724"/>
      <c r="C162" s="724" t="s">
        <v>12</v>
      </c>
      <c r="D162" s="784" t="s">
        <v>243</v>
      </c>
      <c r="E162" s="735"/>
      <c r="F162" s="755"/>
      <c r="G162" s="735"/>
      <c r="H162" s="755"/>
    </row>
    <row r="163" spans="1:8" s="37" customFormat="1" x14ac:dyDescent="0.25">
      <c r="A163" s="729">
        <v>12020470</v>
      </c>
      <c r="B163" s="724"/>
      <c r="C163" s="724" t="s">
        <v>12</v>
      </c>
      <c r="D163" s="27" t="s">
        <v>244</v>
      </c>
      <c r="E163" s="735"/>
      <c r="F163" s="755"/>
      <c r="G163" s="735"/>
      <c r="H163" s="755"/>
    </row>
    <row r="164" spans="1:8" s="37" customFormat="1" x14ac:dyDescent="0.25">
      <c r="A164" s="729">
        <v>12020471</v>
      </c>
      <c r="B164" s="730" t="s">
        <v>17</v>
      </c>
      <c r="C164" s="724" t="s">
        <v>12</v>
      </c>
      <c r="D164" s="27" t="s">
        <v>245</v>
      </c>
      <c r="E164" s="735"/>
      <c r="F164" s="755"/>
      <c r="G164" s="735"/>
      <c r="H164" s="755"/>
    </row>
    <row r="165" spans="1:8" s="37" customFormat="1" x14ac:dyDescent="0.25">
      <c r="A165" s="729">
        <v>12020472</v>
      </c>
      <c r="B165" s="724"/>
      <c r="C165" s="724" t="s">
        <v>12</v>
      </c>
      <c r="D165" s="27" t="s">
        <v>246</v>
      </c>
      <c r="E165" s="735"/>
      <c r="F165" s="755"/>
      <c r="G165" s="735"/>
      <c r="H165" s="755"/>
    </row>
    <row r="166" spans="1:8" s="37" customFormat="1" x14ac:dyDescent="0.2">
      <c r="A166" s="729">
        <v>12020473</v>
      </c>
      <c r="B166" s="730" t="s">
        <v>17</v>
      </c>
      <c r="C166" s="724" t="s">
        <v>12</v>
      </c>
      <c r="D166" s="27" t="s">
        <v>247</v>
      </c>
      <c r="E166" s="733">
        <v>36000</v>
      </c>
      <c r="F166" s="789">
        <v>198000</v>
      </c>
      <c r="G166" s="733">
        <v>42000</v>
      </c>
      <c r="H166" s="789">
        <v>198000</v>
      </c>
    </row>
    <row r="167" spans="1:8" s="37" customFormat="1" x14ac:dyDescent="0.25">
      <c r="A167" s="729">
        <v>12020474</v>
      </c>
      <c r="B167" s="724"/>
      <c r="C167" s="724" t="s">
        <v>12</v>
      </c>
      <c r="D167" s="27" t="s">
        <v>248</v>
      </c>
      <c r="E167" s="735"/>
      <c r="F167" s="755"/>
      <c r="G167" s="735"/>
      <c r="H167" s="755"/>
    </row>
    <row r="168" spans="1:8" s="37" customFormat="1" x14ac:dyDescent="0.25">
      <c r="A168" s="729">
        <v>12020475</v>
      </c>
      <c r="B168" s="724"/>
      <c r="C168" s="724" t="s">
        <v>12</v>
      </c>
      <c r="D168" s="27" t="s">
        <v>249</v>
      </c>
      <c r="E168" s="735"/>
      <c r="F168" s="755"/>
      <c r="G168" s="735"/>
      <c r="H168" s="755"/>
    </row>
    <row r="169" spans="1:8" s="37" customFormat="1" x14ac:dyDescent="0.25">
      <c r="A169" s="729">
        <v>12020476</v>
      </c>
      <c r="B169" s="724"/>
      <c r="C169" s="724" t="s">
        <v>12</v>
      </c>
      <c r="D169" s="27" t="s">
        <v>250</v>
      </c>
      <c r="E169" s="735"/>
      <c r="F169" s="755"/>
      <c r="G169" s="735"/>
      <c r="H169" s="755"/>
    </row>
    <row r="170" spans="1:8" s="37" customFormat="1" x14ac:dyDescent="0.25">
      <c r="A170" s="729">
        <v>12020477</v>
      </c>
      <c r="B170" s="724"/>
      <c r="C170" s="724" t="s">
        <v>12</v>
      </c>
      <c r="D170" s="27" t="s">
        <v>251</v>
      </c>
      <c r="E170" s="735"/>
      <c r="F170" s="755"/>
      <c r="G170" s="735"/>
      <c r="H170" s="755"/>
    </row>
    <row r="171" spans="1:8" s="37" customFormat="1" x14ac:dyDescent="0.25">
      <c r="A171" s="729">
        <v>12020478</v>
      </c>
      <c r="B171" s="724"/>
      <c r="C171" s="724" t="s">
        <v>12</v>
      </c>
      <c r="D171" s="27" t="s">
        <v>252</v>
      </c>
      <c r="E171" s="735"/>
      <c r="F171" s="755"/>
      <c r="G171" s="735"/>
      <c r="H171" s="755"/>
    </row>
    <row r="172" spans="1:8" s="37" customFormat="1" x14ac:dyDescent="0.25">
      <c r="A172" s="729">
        <v>12020479</v>
      </c>
      <c r="B172" s="730" t="s">
        <v>17</v>
      </c>
      <c r="C172" s="724" t="s">
        <v>12</v>
      </c>
      <c r="D172" s="27" t="s">
        <v>253</v>
      </c>
      <c r="E172" s="735"/>
      <c r="F172" s="755"/>
      <c r="G172" s="735"/>
      <c r="H172" s="755"/>
    </row>
    <row r="173" spans="1:8" s="37" customFormat="1" x14ac:dyDescent="0.2">
      <c r="A173" s="729">
        <v>12020480</v>
      </c>
      <c r="B173" s="724"/>
      <c r="C173" s="724" t="s">
        <v>12</v>
      </c>
      <c r="D173" s="27" t="s">
        <v>254</v>
      </c>
      <c r="E173" s="735">
        <v>60000</v>
      </c>
      <c r="F173" s="755">
        <v>330000</v>
      </c>
      <c r="G173" s="733">
        <v>75000</v>
      </c>
      <c r="H173" s="755">
        <v>330000</v>
      </c>
    </row>
    <row r="174" spans="1:8" s="37" customFormat="1" x14ac:dyDescent="0.2">
      <c r="A174" s="729">
        <v>12020481</v>
      </c>
      <c r="B174" s="730" t="s">
        <v>17</v>
      </c>
      <c r="C174" s="724" t="s">
        <v>12</v>
      </c>
      <c r="D174" s="27" t="s">
        <v>255</v>
      </c>
      <c r="E174" s="735">
        <v>300000</v>
      </c>
      <c r="F174" s="790">
        <v>3000000</v>
      </c>
      <c r="G174" s="733">
        <v>240000</v>
      </c>
      <c r="H174" s="790">
        <v>3000000</v>
      </c>
    </row>
    <row r="175" spans="1:8" s="37" customFormat="1" x14ac:dyDescent="0.25">
      <c r="A175" s="729">
        <v>12020482</v>
      </c>
      <c r="B175" s="724"/>
      <c r="C175" s="724" t="s">
        <v>12</v>
      </c>
      <c r="D175" s="27" t="s">
        <v>256</v>
      </c>
      <c r="E175" s="735"/>
      <c r="F175" s="755"/>
      <c r="G175" s="735"/>
      <c r="H175" s="755"/>
    </row>
    <row r="176" spans="1:8" s="37" customFormat="1" x14ac:dyDescent="0.25">
      <c r="A176" s="729">
        <v>12020483</v>
      </c>
      <c r="B176" s="724"/>
      <c r="C176" s="724" t="s">
        <v>12</v>
      </c>
      <c r="D176" s="27" t="s">
        <v>257</v>
      </c>
      <c r="E176" s="735"/>
      <c r="F176" s="755"/>
      <c r="G176" s="735"/>
      <c r="H176" s="755"/>
    </row>
    <row r="177" spans="1:8" s="37" customFormat="1" x14ac:dyDescent="0.25">
      <c r="A177" s="729">
        <v>12020484</v>
      </c>
      <c r="B177" s="724"/>
      <c r="C177" s="724" t="s">
        <v>12</v>
      </c>
      <c r="D177" s="27" t="s">
        <v>258</v>
      </c>
      <c r="E177" s="735"/>
      <c r="F177" s="755"/>
      <c r="G177" s="735"/>
      <c r="H177" s="755"/>
    </row>
    <row r="178" spans="1:8" s="37" customFormat="1" x14ac:dyDescent="0.25">
      <c r="A178" s="729">
        <v>12020485</v>
      </c>
      <c r="B178" s="724"/>
      <c r="C178" s="724" t="s">
        <v>12</v>
      </c>
      <c r="D178" s="27" t="s">
        <v>259</v>
      </c>
      <c r="E178" s="735"/>
      <c r="F178" s="755"/>
      <c r="G178" s="735"/>
      <c r="H178" s="755"/>
    </row>
    <row r="179" spans="1:8" s="37" customFormat="1" x14ac:dyDescent="0.25">
      <c r="A179" s="729">
        <v>12020486</v>
      </c>
      <c r="B179" s="724"/>
      <c r="C179" s="724" t="s">
        <v>12</v>
      </c>
      <c r="D179" s="27" t="s">
        <v>260</v>
      </c>
      <c r="E179" s="735"/>
      <c r="F179" s="755"/>
      <c r="G179" s="735"/>
      <c r="H179" s="755"/>
    </row>
    <row r="180" spans="1:8" s="37" customFormat="1" x14ac:dyDescent="0.2">
      <c r="A180" s="729">
        <v>12020487</v>
      </c>
      <c r="B180" s="730" t="s">
        <v>17</v>
      </c>
      <c r="C180" s="724" t="s">
        <v>12</v>
      </c>
      <c r="D180" s="27" t="s">
        <v>261</v>
      </c>
      <c r="E180" s="735">
        <v>10000</v>
      </c>
      <c r="F180" s="789">
        <v>55000</v>
      </c>
      <c r="G180" s="733">
        <v>13000</v>
      </c>
      <c r="H180" s="789">
        <v>55000</v>
      </c>
    </row>
    <row r="181" spans="1:8" s="37" customFormat="1" x14ac:dyDescent="0.25">
      <c r="A181" s="729">
        <v>12020488</v>
      </c>
      <c r="B181" s="724"/>
      <c r="C181" s="724" t="s">
        <v>12</v>
      </c>
      <c r="D181" s="27" t="s">
        <v>262</v>
      </c>
      <c r="E181" s="735"/>
      <c r="F181" s="755"/>
      <c r="G181" s="735"/>
      <c r="H181" s="755"/>
    </row>
    <row r="182" spans="1:8" s="37" customFormat="1" x14ac:dyDescent="0.25">
      <c r="A182" s="729">
        <v>12020489</v>
      </c>
      <c r="B182" s="730" t="s">
        <v>17</v>
      </c>
      <c r="C182" s="724" t="s">
        <v>12</v>
      </c>
      <c r="D182" s="27" t="s">
        <v>263</v>
      </c>
      <c r="E182" s="735"/>
      <c r="F182" s="790">
        <v>2000000</v>
      </c>
      <c r="G182" s="733">
        <v>140000</v>
      </c>
      <c r="H182" s="790">
        <v>2000000</v>
      </c>
    </row>
    <row r="183" spans="1:8" s="37" customFormat="1" x14ac:dyDescent="0.25">
      <c r="A183" s="729">
        <v>12020490</v>
      </c>
      <c r="B183" s="730" t="s">
        <v>17</v>
      </c>
      <c r="C183" s="724" t="s">
        <v>12</v>
      </c>
      <c r="D183" s="27" t="s">
        <v>264</v>
      </c>
      <c r="E183" s="735"/>
      <c r="F183" s="755"/>
      <c r="G183" s="735"/>
      <c r="H183" s="755"/>
    </row>
    <row r="184" spans="1:8" s="37" customFormat="1" ht="18" customHeight="1" x14ac:dyDescent="0.25">
      <c r="A184" s="729">
        <v>12020491</v>
      </c>
      <c r="B184" s="730" t="s">
        <v>17</v>
      </c>
      <c r="C184" s="724" t="s">
        <v>12</v>
      </c>
      <c r="D184" s="27" t="s">
        <v>265</v>
      </c>
      <c r="E184" s="735"/>
      <c r="F184" s="755"/>
      <c r="G184" s="735"/>
      <c r="H184" s="755"/>
    </row>
    <row r="185" spans="1:8" s="37" customFormat="1" x14ac:dyDescent="0.25">
      <c r="A185" s="756">
        <v>12020492</v>
      </c>
      <c r="B185" s="730" t="s">
        <v>17</v>
      </c>
      <c r="C185" s="724" t="s">
        <v>12</v>
      </c>
      <c r="D185" s="745" t="s">
        <v>266</v>
      </c>
      <c r="E185" s="735"/>
      <c r="F185" s="755"/>
      <c r="G185" s="746"/>
      <c r="H185" s="767"/>
    </row>
    <row r="186" spans="1:8" s="37" customFormat="1" x14ac:dyDescent="0.2">
      <c r="A186" s="758"/>
      <c r="B186" s="758"/>
      <c r="C186" s="724" t="s">
        <v>12</v>
      </c>
      <c r="D186" s="721" t="s">
        <v>102</v>
      </c>
      <c r="E186" s="759">
        <f>SUM(E125:E185)</f>
        <v>12003422.550000001</v>
      </c>
      <c r="F186" s="759">
        <f>SUM(F125:F185)</f>
        <v>6936000</v>
      </c>
      <c r="G186" s="791">
        <f>SUM(G120:G185)</f>
        <v>14016725.4</v>
      </c>
      <c r="H186" s="759">
        <f>SUM(H125:H185)</f>
        <v>132649000</v>
      </c>
    </row>
    <row r="187" spans="1:8" s="37" customFormat="1" x14ac:dyDescent="0.25">
      <c r="A187" s="760">
        <v>12020500</v>
      </c>
      <c r="B187" s="761"/>
      <c r="C187" s="724" t="s">
        <v>12</v>
      </c>
      <c r="D187" s="762" t="s">
        <v>267</v>
      </c>
      <c r="E187" s="735"/>
      <c r="F187" s="755"/>
      <c r="G187" s="763"/>
      <c r="H187" s="764"/>
    </row>
    <row r="188" spans="1:8" s="37" customFormat="1" ht="18" customHeight="1" x14ac:dyDescent="0.25">
      <c r="A188" s="729">
        <v>12020501</v>
      </c>
      <c r="B188" s="730" t="s">
        <v>17</v>
      </c>
      <c r="C188" s="724" t="s">
        <v>12</v>
      </c>
      <c r="D188" s="27" t="s">
        <v>268</v>
      </c>
      <c r="E188" s="735"/>
      <c r="F188" s="755"/>
      <c r="G188" s="735"/>
      <c r="H188" s="755"/>
    </row>
    <row r="189" spans="1:8" s="37" customFormat="1" x14ac:dyDescent="0.25">
      <c r="A189" s="729">
        <v>12020502</v>
      </c>
      <c r="B189" s="724"/>
      <c r="C189" s="724" t="s">
        <v>12</v>
      </c>
      <c r="D189" s="27" t="s">
        <v>269</v>
      </c>
      <c r="E189" s="735"/>
      <c r="F189" s="755"/>
      <c r="G189" s="735"/>
      <c r="H189" s="755"/>
    </row>
    <row r="190" spans="1:8" s="37" customFormat="1" x14ac:dyDescent="0.25">
      <c r="A190" s="729">
        <v>12020503</v>
      </c>
      <c r="B190" s="724"/>
      <c r="C190" s="724" t="s">
        <v>12</v>
      </c>
      <c r="D190" s="27" t="s">
        <v>270</v>
      </c>
      <c r="E190" s="735"/>
      <c r="F190" s="755"/>
      <c r="G190" s="735"/>
      <c r="H190" s="755"/>
    </row>
    <row r="191" spans="1:8" s="37" customFormat="1" x14ac:dyDescent="0.25">
      <c r="A191" s="729">
        <v>12020504</v>
      </c>
      <c r="B191" s="724"/>
      <c r="C191" s="724" t="s">
        <v>12</v>
      </c>
      <c r="D191" s="27" t="s">
        <v>271</v>
      </c>
      <c r="E191" s="735"/>
      <c r="F191" s="755"/>
      <c r="G191" s="735"/>
      <c r="H191" s="755"/>
    </row>
    <row r="192" spans="1:8" s="37" customFormat="1" x14ac:dyDescent="0.25">
      <c r="A192" s="729">
        <v>12020505</v>
      </c>
      <c r="B192" s="724"/>
      <c r="C192" s="724" t="s">
        <v>12</v>
      </c>
      <c r="D192" s="27" t="s">
        <v>272</v>
      </c>
      <c r="E192" s="735"/>
      <c r="F192" s="755"/>
      <c r="G192" s="735"/>
      <c r="H192" s="755"/>
    </row>
    <row r="193" spans="1:8" s="37" customFormat="1" x14ac:dyDescent="0.25">
      <c r="A193" s="736">
        <v>12020502</v>
      </c>
      <c r="B193" s="742"/>
      <c r="C193" s="724" t="s">
        <v>12</v>
      </c>
      <c r="D193" s="27" t="s">
        <v>273</v>
      </c>
      <c r="E193" s="735"/>
      <c r="F193" s="755"/>
      <c r="G193" s="735"/>
      <c r="H193" s="755"/>
    </row>
    <row r="194" spans="1:8" s="37" customFormat="1" x14ac:dyDescent="0.25">
      <c r="A194" s="743">
        <v>12020503</v>
      </c>
      <c r="B194" s="744"/>
      <c r="C194" s="724" t="s">
        <v>12</v>
      </c>
      <c r="D194" s="745" t="s">
        <v>274</v>
      </c>
      <c r="E194" s="735"/>
      <c r="F194" s="755"/>
      <c r="G194" s="746"/>
      <c r="H194" s="767"/>
    </row>
    <row r="195" spans="1:8" s="37" customFormat="1" x14ac:dyDescent="0.25">
      <c r="A195" s="758"/>
      <c r="B195" s="758"/>
      <c r="C195" s="724" t="s">
        <v>12</v>
      </c>
      <c r="D195" s="721" t="s">
        <v>102</v>
      </c>
      <c r="E195" s="759">
        <f>SUM(E187:E194)</f>
        <v>0</v>
      </c>
      <c r="F195" s="759">
        <f>SUM(F187:F194)</f>
        <v>0</v>
      </c>
      <c r="G195" s="792"/>
      <c r="H195" s="793"/>
    </row>
    <row r="196" spans="1:8" s="37" customFormat="1" x14ac:dyDescent="0.25">
      <c r="A196" s="760">
        <v>12020600</v>
      </c>
      <c r="B196" s="730"/>
      <c r="C196" s="724" t="s">
        <v>12</v>
      </c>
      <c r="D196" s="762" t="s">
        <v>275</v>
      </c>
      <c r="E196" s="735"/>
      <c r="F196" s="755"/>
      <c r="G196" s="763"/>
      <c r="H196" s="764"/>
    </row>
    <row r="197" spans="1:8" s="37" customFormat="1" x14ac:dyDescent="0.25">
      <c r="A197" s="729">
        <v>12020601</v>
      </c>
      <c r="B197" s="730" t="s">
        <v>17</v>
      </c>
      <c r="C197" s="724" t="s">
        <v>12</v>
      </c>
      <c r="D197" s="784" t="s">
        <v>276</v>
      </c>
      <c r="E197" s="735"/>
      <c r="F197" s="755"/>
      <c r="G197" s="735"/>
      <c r="H197" s="755"/>
    </row>
    <row r="198" spans="1:8" s="37" customFormat="1" x14ac:dyDescent="0.25">
      <c r="A198" s="729">
        <v>12020602</v>
      </c>
      <c r="B198" s="724"/>
      <c r="C198" s="724" t="s">
        <v>12</v>
      </c>
      <c r="D198" s="784" t="s">
        <v>277</v>
      </c>
      <c r="E198" s="735"/>
      <c r="F198" s="755"/>
      <c r="G198" s="735"/>
      <c r="H198" s="755"/>
    </row>
    <row r="199" spans="1:8" s="37" customFormat="1" ht="18" customHeight="1" x14ac:dyDescent="0.25">
      <c r="A199" s="729">
        <v>12020603</v>
      </c>
      <c r="B199" s="724"/>
      <c r="C199" s="724" t="s">
        <v>12</v>
      </c>
      <c r="D199" s="784" t="s">
        <v>278</v>
      </c>
      <c r="E199" s="735"/>
      <c r="F199" s="755"/>
      <c r="G199" s="735"/>
      <c r="H199" s="755"/>
    </row>
    <row r="200" spans="1:8" s="37" customFormat="1" x14ac:dyDescent="0.25">
      <c r="A200" s="729">
        <v>12020604</v>
      </c>
      <c r="B200" s="724"/>
      <c r="C200" s="724" t="s">
        <v>12</v>
      </c>
      <c r="D200" s="784" t="s">
        <v>279</v>
      </c>
      <c r="E200" s="735"/>
      <c r="F200" s="755"/>
      <c r="G200" s="735"/>
      <c r="H200" s="755"/>
    </row>
    <row r="201" spans="1:8" s="37" customFormat="1" x14ac:dyDescent="0.25">
      <c r="A201" s="729">
        <v>12020605</v>
      </c>
      <c r="B201" s="724"/>
      <c r="C201" s="724" t="s">
        <v>12</v>
      </c>
      <c r="D201" s="27" t="s">
        <v>280</v>
      </c>
      <c r="E201" s="735"/>
      <c r="F201" s="755"/>
      <c r="G201" s="735"/>
      <c r="H201" s="755"/>
    </row>
    <row r="202" spans="1:8" s="37" customFormat="1" x14ac:dyDescent="0.25">
      <c r="A202" s="729">
        <v>12020606</v>
      </c>
      <c r="B202" s="724"/>
      <c r="C202" s="724" t="s">
        <v>12</v>
      </c>
      <c r="D202" s="27" t="s">
        <v>281</v>
      </c>
      <c r="E202" s="735"/>
      <c r="F202" s="755"/>
      <c r="G202" s="735"/>
      <c r="H202" s="755"/>
    </row>
    <row r="203" spans="1:8" s="37" customFormat="1" x14ac:dyDescent="0.25">
      <c r="A203" s="729">
        <v>12020607</v>
      </c>
      <c r="B203" s="730" t="s">
        <v>17</v>
      </c>
      <c r="C203" s="724" t="s">
        <v>12</v>
      </c>
      <c r="D203" s="27" t="s">
        <v>282</v>
      </c>
      <c r="E203" s="733">
        <v>100000</v>
      </c>
      <c r="F203" s="789">
        <v>550000</v>
      </c>
      <c r="G203" s="733">
        <v>215700</v>
      </c>
      <c r="H203" s="789">
        <v>800000</v>
      </c>
    </row>
    <row r="204" spans="1:8" s="37" customFormat="1" x14ac:dyDescent="0.25">
      <c r="A204" s="729">
        <v>12020617</v>
      </c>
      <c r="B204" s="724"/>
      <c r="C204" s="724" t="s">
        <v>12</v>
      </c>
      <c r="D204" s="27" t="s">
        <v>283</v>
      </c>
      <c r="E204" s="735"/>
      <c r="F204" s="755"/>
      <c r="G204" s="735"/>
      <c r="H204" s="755"/>
    </row>
    <row r="205" spans="1:8" s="37" customFormat="1" x14ac:dyDescent="0.25">
      <c r="A205" s="729">
        <v>12020618</v>
      </c>
      <c r="B205" s="724"/>
      <c r="C205" s="724" t="s">
        <v>12</v>
      </c>
      <c r="D205" s="27" t="s">
        <v>284</v>
      </c>
      <c r="E205" s="735"/>
      <c r="F205" s="755"/>
      <c r="G205" s="735"/>
      <c r="H205" s="755"/>
    </row>
    <row r="206" spans="1:8" s="37" customFormat="1" x14ac:dyDescent="0.25">
      <c r="A206" s="729">
        <v>12020619</v>
      </c>
      <c r="B206" s="724"/>
      <c r="C206" s="724" t="s">
        <v>12</v>
      </c>
      <c r="D206" s="27" t="s">
        <v>285</v>
      </c>
      <c r="E206" s="735"/>
      <c r="F206" s="755"/>
      <c r="G206" s="735"/>
      <c r="H206" s="755"/>
    </row>
    <row r="207" spans="1:8" s="37" customFormat="1" ht="35.25" x14ac:dyDescent="0.25">
      <c r="A207" s="729">
        <v>12020620</v>
      </c>
      <c r="B207" s="724"/>
      <c r="C207" s="724" t="s">
        <v>12</v>
      </c>
      <c r="D207" s="27" t="s">
        <v>286</v>
      </c>
      <c r="E207" s="735"/>
      <c r="F207" s="755"/>
      <c r="G207" s="735"/>
      <c r="H207" s="755"/>
    </row>
    <row r="208" spans="1:8" s="37" customFormat="1" x14ac:dyDescent="0.25">
      <c r="A208" s="729">
        <v>12020621</v>
      </c>
      <c r="B208" s="724"/>
      <c r="C208" s="724" t="s">
        <v>12</v>
      </c>
      <c r="D208" s="27" t="s">
        <v>287</v>
      </c>
      <c r="E208" s="735"/>
      <c r="F208" s="755"/>
      <c r="G208" s="735"/>
      <c r="H208" s="755"/>
    </row>
    <row r="209" spans="1:8" s="37" customFormat="1" x14ac:dyDescent="0.25">
      <c r="A209" s="729">
        <v>12020622</v>
      </c>
      <c r="B209" s="724"/>
      <c r="C209" s="724" t="s">
        <v>12</v>
      </c>
      <c r="D209" s="784" t="s">
        <v>288</v>
      </c>
      <c r="E209" s="735"/>
      <c r="F209" s="755"/>
      <c r="G209" s="735"/>
      <c r="H209" s="755"/>
    </row>
    <row r="210" spans="1:8" s="37" customFormat="1" x14ac:dyDescent="0.25">
      <c r="A210" s="729">
        <v>12020623</v>
      </c>
      <c r="B210" s="724"/>
      <c r="C210" s="724" t="s">
        <v>12</v>
      </c>
      <c r="D210" s="784" t="s">
        <v>289</v>
      </c>
      <c r="E210" s="735"/>
      <c r="F210" s="755"/>
      <c r="G210" s="735"/>
      <c r="H210" s="755"/>
    </row>
    <row r="211" spans="1:8" s="37" customFormat="1" x14ac:dyDescent="0.25">
      <c r="A211" s="729">
        <v>12020624</v>
      </c>
      <c r="B211" s="730" t="s">
        <v>17</v>
      </c>
      <c r="C211" s="724" t="s">
        <v>12</v>
      </c>
      <c r="D211" s="784" t="s">
        <v>290</v>
      </c>
      <c r="E211" s="735"/>
      <c r="F211" s="755"/>
      <c r="G211" s="735"/>
      <c r="H211" s="755"/>
    </row>
    <row r="212" spans="1:8" s="37" customFormat="1" x14ac:dyDescent="0.25">
      <c r="A212" s="729">
        <v>12020625</v>
      </c>
      <c r="B212" s="730" t="s">
        <v>17</v>
      </c>
      <c r="C212" s="724" t="s">
        <v>12</v>
      </c>
      <c r="D212" s="784" t="s">
        <v>291</v>
      </c>
      <c r="E212" s="733">
        <v>10000</v>
      </c>
      <c r="F212" s="755"/>
      <c r="G212" s="735"/>
      <c r="H212" s="755"/>
    </row>
    <row r="213" spans="1:8" s="37" customFormat="1" x14ac:dyDescent="0.25">
      <c r="A213" s="729">
        <v>12020626</v>
      </c>
      <c r="B213" s="724"/>
      <c r="C213" s="724" t="s">
        <v>12</v>
      </c>
      <c r="D213" s="784" t="s">
        <v>292</v>
      </c>
      <c r="E213" s="735"/>
      <c r="F213" s="755"/>
      <c r="G213" s="735"/>
      <c r="H213" s="755"/>
    </row>
    <row r="214" spans="1:8" s="37" customFormat="1" x14ac:dyDescent="0.25">
      <c r="A214" s="729">
        <v>12020627</v>
      </c>
      <c r="B214" s="724"/>
      <c r="C214" s="724" t="s">
        <v>12</v>
      </c>
      <c r="D214" s="784" t="s">
        <v>293</v>
      </c>
      <c r="E214" s="735"/>
      <c r="F214" s="755"/>
      <c r="G214" s="735"/>
      <c r="H214" s="755"/>
    </row>
    <row r="215" spans="1:8" s="37" customFormat="1" x14ac:dyDescent="0.25">
      <c r="A215" s="729">
        <v>12020628</v>
      </c>
      <c r="B215" s="730" t="s">
        <v>17</v>
      </c>
      <c r="C215" s="724" t="s">
        <v>12</v>
      </c>
      <c r="D215" s="784" t="s">
        <v>294</v>
      </c>
      <c r="E215" s="735"/>
      <c r="F215" s="755"/>
      <c r="G215" s="735"/>
      <c r="H215" s="755"/>
    </row>
    <row r="216" spans="1:8" s="37" customFormat="1" x14ac:dyDescent="0.25">
      <c r="A216" s="729">
        <v>12020629</v>
      </c>
      <c r="B216" s="724"/>
      <c r="C216" s="724" t="s">
        <v>12</v>
      </c>
      <c r="D216" s="27" t="s">
        <v>295</v>
      </c>
      <c r="E216" s="735"/>
      <c r="F216" s="755"/>
      <c r="G216" s="735"/>
      <c r="H216" s="755"/>
    </row>
    <row r="217" spans="1:8" s="37" customFormat="1" x14ac:dyDescent="0.25">
      <c r="A217" s="729">
        <v>12020630</v>
      </c>
      <c r="B217" s="730" t="s">
        <v>17</v>
      </c>
      <c r="C217" s="724" t="s">
        <v>12</v>
      </c>
      <c r="D217" s="27" t="s">
        <v>296</v>
      </c>
      <c r="E217" s="735"/>
      <c r="F217" s="755"/>
      <c r="G217" s="735"/>
      <c r="H217" s="755"/>
    </row>
    <row r="218" spans="1:8" s="37" customFormat="1" x14ac:dyDescent="0.25">
      <c r="A218" s="756">
        <v>12020631</v>
      </c>
      <c r="B218" s="730" t="s">
        <v>17</v>
      </c>
      <c r="C218" s="724" t="s">
        <v>12</v>
      </c>
      <c r="D218" s="745" t="s">
        <v>297</v>
      </c>
      <c r="E218" s="735"/>
      <c r="F218" s="755"/>
      <c r="G218" s="735"/>
      <c r="H218" s="755"/>
    </row>
    <row r="219" spans="1:8" s="37" customFormat="1" x14ac:dyDescent="0.2">
      <c r="A219" s="758"/>
      <c r="B219" s="758"/>
      <c r="C219" s="724" t="s">
        <v>12</v>
      </c>
      <c r="D219" s="721" t="s">
        <v>102</v>
      </c>
      <c r="E219" s="759">
        <f t="shared" ref="E219:H219" si="5">SUM(E197:E218)</f>
        <v>110000</v>
      </c>
      <c r="F219" s="759">
        <f t="shared" si="5"/>
        <v>550000</v>
      </c>
      <c r="G219" s="759">
        <f t="shared" si="5"/>
        <v>215700</v>
      </c>
      <c r="H219" s="759">
        <f t="shared" si="5"/>
        <v>800000</v>
      </c>
    </row>
    <row r="220" spans="1:8" s="37" customFormat="1" x14ac:dyDescent="0.25">
      <c r="A220" s="760">
        <v>12020700</v>
      </c>
      <c r="B220" s="761"/>
      <c r="C220" s="724" t="s">
        <v>12</v>
      </c>
      <c r="D220" s="762" t="s">
        <v>298</v>
      </c>
      <c r="E220" s="763"/>
      <c r="F220" s="794"/>
      <c r="G220" s="763"/>
      <c r="H220" s="794"/>
    </row>
    <row r="221" spans="1:8" s="37" customFormat="1" x14ac:dyDescent="0.25">
      <c r="A221" s="729">
        <v>12020701</v>
      </c>
      <c r="B221" s="730" t="s">
        <v>17</v>
      </c>
      <c r="C221" s="724" t="s">
        <v>12</v>
      </c>
      <c r="D221" s="784" t="s">
        <v>299</v>
      </c>
      <c r="E221" s="735"/>
      <c r="F221" s="795">
        <v>1000000</v>
      </c>
      <c r="G221" s="733">
        <v>620000</v>
      </c>
      <c r="H221" s="795">
        <v>1500000</v>
      </c>
    </row>
    <row r="222" spans="1:8" s="37" customFormat="1" x14ac:dyDescent="0.25">
      <c r="A222" s="729">
        <v>12020702</v>
      </c>
      <c r="B222" s="724"/>
      <c r="C222" s="724" t="s">
        <v>12</v>
      </c>
      <c r="D222" s="784" t="s">
        <v>300</v>
      </c>
      <c r="E222" s="735"/>
      <c r="F222" s="755"/>
      <c r="G222" s="735"/>
      <c r="H222" s="755"/>
    </row>
    <row r="223" spans="1:8" s="37" customFormat="1" x14ac:dyDescent="0.25">
      <c r="A223" s="729">
        <v>12020703</v>
      </c>
      <c r="B223" s="724"/>
      <c r="C223" s="724" t="s">
        <v>12</v>
      </c>
      <c r="D223" s="784" t="s">
        <v>301</v>
      </c>
      <c r="E223" s="735"/>
      <c r="F223" s="732"/>
      <c r="G223" s="735"/>
      <c r="H223" s="732"/>
    </row>
    <row r="224" spans="1:8" s="37" customFormat="1" x14ac:dyDescent="0.25">
      <c r="A224" s="729">
        <v>12020704</v>
      </c>
      <c r="B224" s="724"/>
      <c r="C224" s="724" t="s">
        <v>12</v>
      </c>
      <c r="D224" s="784" t="s">
        <v>302</v>
      </c>
      <c r="E224" s="735"/>
      <c r="F224" s="755"/>
      <c r="G224" s="735"/>
      <c r="H224" s="755"/>
    </row>
    <row r="225" spans="1:8" s="37" customFormat="1" x14ac:dyDescent="0.25">
      <c r="A225" s="729">
        <v>12020705</v>
      </c>
      <c r="B225" s="724"/>
      <c r="C225" s="724" t="s">
        <v>12</v>
      </c>
      <c r="D225" s="784" t="s">
        <v>303</v>
      </c>
      <c r="E225" s="735"/>
      <c r="F225" s="755"/>
      <c r="G225" s="735"/>
      <c r="H225" s="755"/>
    </row>
    <row r="226" spans="1:8" s="37" customFormat="1" x14ac:dyDescent="0.25">
      <c r="A226" s="729">
        <v>12020706</v>
      </c>
      <c r="B226" s="724"/>
      <c r="C226" s="724" t="s">
        <v>12</v>
      </c>
      <c r="D226" s="784" t="s">
        <v>304</v>
      </c>
      <c r="E226" s="735"/>
      <c r="F226" s="755"/>
      <c r="G226" s="735"/>
      <c r="H226" s="755"/>
    </row>
    <row r="227" spans="1:8" s="37" customFormat="1" x14ac:dyDescent="0.25">
      <c r="A227" s="729">
        <v>12020707</v>
      </c>
      <c r="B227" s="724"/>
      <c r="C227" s="724" t="s">
        <v>12</v>
      </c>
      <c r="D227" s="784" t="s">
        <v>305</v>
      </c>
      <c r="E227" s="735"/>
      <c r="F227" s="755"/>
      <c r="G227" s="735"/>
      <c r="H227" s="755"/>
    </row>
    <row r="228" spans="1:8" s="37" customFormat="1" x14ac:dyDescent="0.25">
      <c r="A228" s="729">
        <v>12020708</v>
      </c>
      <c r="B228" s="724"/>
      <c r="C228" s="724" t="s">
        <v>12</v>
      </c>
      <c r="D228" s="784" t="s">
        <v>306</v>
      </c>
      <c r="E228" s="735"/>
      <c r="F228" s="755"/>
      <c r="G228" s="735"/>
      <c r="H228" s="755"/>
    </row>
    <row r="229" spans="1:8" s="37" customFormat="1" x14ac:dyDescent="0.25">
      <c r="A229" s="729">
        <v>12020709</v>
      </c>
      <c r="B229" s="724"/>
      <c r="C229" s="724" t="s">
        <v>12</v>
      </c>
      <c r="D229" s="784" t="s">
        <v>307</v>
      </c>
      <c r="E229" s="735"/>
      <c r="F229" s="755"/>
      <c r="G229" s="735"/>
      <c r="H229" s="755"/>
    </row>
    <row r="230" spans="1:8" s="37" customFormat="1" x14ac:dyDescent="0.25">
      <c r="A230" s="729">
        <v>12020710</v>
      </c>
      <c r="B230" s="724"/>
      <c r="C230" s="724" t="s">
        <v>12</v>
      </c>
      <c r="D230" s="784" t="s">
        <v>308</v>
      </c>
      <c r="E230" s="735"/>
      <c r="F230" s="755"/>
      <c r="G230" s="735"/>
      <c r="H230" s="755"/>
    </row>
    <row r="231" spans="1:8" s="37" customFormat="1" x14ac:dyDescent="0.2">
      <c r="A231" s="729">
        <v>12020711</v>
      </c>
      <c r="B231" s="724"/>
      <c r="C231" s="724" t="s">
        <v>12</v>
      </c>
      <c r="D231" s="784" t="s">
        <v>309</v>
      </c>
      <c r="E231" s="735">
        <v>60000</v>
      </c>
      <c r="F231" s="732">
        <v>330000</v>
      </c>
      <c r="G231" s="733">
        <v>185000</v>
      </c>
      <c r="H231" s="732">
        <v>700000</v>
      </c>
    </row>
    <row r="232" spans="1:8" s="37" customFormat="1" x14ac:dyDescent="0.2">
      <c r="A232" s="729">
        <v>12020712</v>
      </c>
      <c r="B232" s="724"/>
      <c r="C232" s="724" t="s">
        <v>12</v>
      </c>
      <c r="D232" s="784" t="s">
        <v>310</v>
      </c>
      <c r="E232" s="735">
        <v>100000</v>
      </c>
      <c r="F232" s="755">
        <v>550000</v>
      </c>
      <c r="G232" s="733">
        <v>204000</v>
      </c>
      <c r="H232" s="755">
        <v>700000</v>
      </c>
    </row>
    <row r="233" spans="1:8" s="37" customFormat="1" x14ac:dyDescent="0.25">
      <c r="A233" s="729">
        <v>12020713</v>
      </c>
      <c r="B233" s="724"/>
      <c r="C233" s="724" t="s">
        <v>12</v>
      </c>
      <c r="D233" s="784" t="s">
        <v>311</v>
      </c>
      <c r="E233" s="735"/>
      <c r="F233" s="755"/>
      <c r="G233" s="735"/>
      <c r="H233" s="755"/>
    </row>
    <row r="234" spans="1:8" s="37" customFormat="1" x14ac:dyDescent="0.25">
      <c r="A234" s="729">
        <v>12020714</v>
      </c>
      <c r="B234" s="724"/>
      <c r="C234" s="724" t="s">
        <v>12</v>
      </c>
      <c r="D234" s="784" t="s">
        <v>312</v>
      </c>
      <c r="E234" s="735"/>
      <c r="F234" s="755"/>
      <c r="G234" s="735"/>
      <c r="H234" s="755"/>
    </row>
    <row r="235" spans="1:8" s="37" customFormat="1" x14ac:dyDescent="0.25">
      <c r="A235" s="729">
        <v>12020715</v>
      </c>
      <c r="B235" s="724"/>
      <c r="C235" s="724" t="s">
        <v>12</v>
      </c>
      <c r="D235" s="784" t="s">
        <v>313</v>
      </c>
      <c r="E235" s="735"/>
      <c r="F235" s="732"/>
      <c r="G235" s="735"/>
      <c r="H235" s="732"/>
    </row>
    <row r="236" spans="1:8" s="37" customFormat="1" x14ac:dyDescent="0.2">
      <c r="A236" s="729">
        <v>12020716</v>
      </c>
      <c r="B236" s="730" t="s">
        <v>17</v>
      </c>
      <c r="C236" s="724" t="s">
        <v>12</v>
      </c>
      <c r="D236" s="784" t="s">
        <v>314</v>
      </c>
      <c r="E236" s="735">
        <v>10000</v>
      </c>
      <c r="F236" s="732">
        <v>55000</v>
      </c>
      <c r="G236" s="733">
        <v>22000</v>
      </c>
      <c r="H236" s="732">
        <v>70000</v>
      </c>
    </row>
    <row r="237" spans="1:8" s="37" customFormat="1" x14ac:dyDescent="0.25">
      <c r="A237" s="729">
        <v>12020717</v>
      </c>
      <c r="B237" s="724"/>
      <c r="C237" s="724" t="s">
        <v>12</v>
      </c>
      <c r="D237" s="784" t="s">
        <v>315</v>
      </c>
      <c r="E237" s="735"/>
      <c r="F237" s="755"/>
      <c r="G237" s="735"/>
      <c r="H237" s="755"/>
    </row>
    <row r="238" spans="1:8" s="37" customFormat="1" ht="35.25" x14ac:dyDescent="0.25">
      <c r="A238" s="729">
        <v>12020718</v>
      </c>
      <c r="B238" s="724"/>
      <c r="C238" s="724" t="s">
        <v>12</v>
      </c>
      <c r="D238" s="27" t="s">
        <v>316</v>
      </c>
      <c r="E238" s="735"/>
      <c r="F238" s="755"/>
      <c r="G238" s="735"/>
      <c r="H238" s="755"/>
    </row>
    <row r="239" spans="1:8" s="37" customFormat="1" ht="18" customHeight="1" x14ac:dyDescent="0.25">
      <c r="A239" s="729">
        <v>12020719</v>
      </c>
      <c r="B239" s="730" t="s">
        <v>17</v>
      </c>
      <c r="C239" s="724" t="s">
        <v>12</v>
      </c>
      <c r="D239" s="784" t="s">
        <v>317</v>
      </c>
      <c r="E239" s="735"/>
      <c r="F239" s="732"/>
      <c r="G239" s="735"/>
      <c r="H239" s="732"/>
    </row>
    <row r="240" spans="1:8" s="37" customFormat="1" ht="23.25" customHeight="1" x14ac:dyDescent="0.25">
      <c r="A240" s="729">
        <v>12020720</v>
      </c>
      <c r="B240" s="730" t="s">
        <v>17</v>
      </c>
      <c r="C240" s="724" t="s">
        <v>12</v>
      </c>
      <c r="D240" s="784" t="s">
        <v>318</v>
      </c>
      <c r="E240" s="735"/>
      <c r="F240" s="732"/>
      <c r="G240" s="735"/>
      <c r="H240" s="732"/>
    </row>
    <row r="241" spans="1:8" s="37" customFormat="1" x14ac:dyDescent="0.25">
      <c r="A241" s="729">
        <v>12020721</v>
      </c>
      <c r="B241" s="730" t="s">
        <v>17</v>
      </c>
      <c r="C241" s="724" t="s">
        <v>12</v>
      </c>
      <c r="D241" s="27" t="s">
        <v>319</v>
      </c>
      <c r="E241" s="735"/>
      <c r="F241" s="732"/>
      <c r="G241" s="735"/>
      <c r="H241" s="732"/>
    </row>
    <row r="242" spans="1:8" s="37" customFormat="1" x14ac:dyDescent="0.25">
      <c r="A242" s="729">
        <v>12020722</v>
      </c>
      <c r="B242" s="724"/>
      <c r="C242" s="724" t="s">
        <v>12</v>
      </c>
      <c r="D242" s="27" t="s">
        <v>320</v>
      </c>
      <c r="E242" s="735"/>
      <c r="F242" s="732"/>
      <c r="G242" s="735"/>
      <c r="H242" s="732"/>
    </row>
    <row r="243" spans="1:8" s="37" customFormat="1" x14ac:dyDescent="0.25">
      <c r="A243" s="729">
        <v>12020723</v>
      </c>
      <c r="B243" s="730" t="s">
        <v>17</v>
      </c>
      <c r="C243" s="724" t="s">
        <v>12</v>
      </c>
      <c r="D243" s="27" t="s">
        <v>321</v>
      </c>
      <c r="E243" s="735"/>
      <c r="F243" s="732"/>
      <c r="G243" s="735"/>
      <c r="H243" s="732"/>
    </row>
    <row r="244" spans="1:8" s="37" customFormat="1" x14ac:dyDescent="0.25">
      <c r="A244" s="729">
        <v>12020724</v>
      </c>
      <c r="B244" s="724"/>
      <c r="C244" s="724" t="s">
        <v>12</v>
      </c>
      <c r="D244" s="27" t="s">
        <v>322</v>
      </c>
      <c r="E244" s="735"/>
      <c r="F244" s="732"/>
      <c r="G244" s="735"/>
      <c r="H244" s="732"/>
    </row>
    <row r="245" spans="1:8" s="37" customFormat="1" x14ac:dyDescent="0.25">
      <c r="A245" s="729">
        <v>12020725</v>
      </c>
      <c r="B245" s="724"/>
      <c r="C245" s="724" t="s">
        <v>12</v>
      </c>
      <c r="D245" s="27" t="s">
        <v>323</v>
      </c>
      <c r="E245" s="735"/>
      <c r="F245" s="732"/>
      <c r="G245" s="735"/>
      <c r="H245" s="732"/>
    </row>
    <row r="246" spans="1:8" s="37" customFormat="1" x14ac:dyDescent="0.25">
      <c r="A246" s="729">
        <v>12020726</v>
      </c>
      <c r="B246" s="730" t="s">
        <v>17</v>
      </c>
      <c r="C246" s="724" t="s">
        <v>12</v>
      </c>
      <c r="D246" s="27" t="s">
        <v>324</v>
      </c>
      <c r="E246" s="735"/>
      <c r="F246" s="732"/>
      <c r="G246" s="735"/>
      <c r="H246" s="732"/>
    </row>
    <row r="247" spans="1:8" s="37" customFormat="1" x14ac:dyDescent="0.25">
      <c r="A247" s="729">
        <v>12020727</v>
      </c>
      <c r="B247" s="730" t="s">
        <v>17</v>
      </c>
      <c r="C247" s="724" t="s">
        <v>12</v>
      </c>
      <c r="D247" s="27" t="s">
        <v>325</v>
      </c>
      <c r="E247" s="735"/>
      <c r="F247" s="755"/>
      <c r="G247" s="735"/>
      <c r="H247" s="755"/>
    </row>
    <row r="248" spans="1:8" s="37" customFormat="1" ht="35.25" x14ac:dyDescent="0.25">
      <c r="A248" s="729">
        <v>12020728</v>
      </c>
      <c r="B248" s="730" t="s">
        <v>17</v>
      </c>
      <c r="C248" s="724" t="s">
        <v>12</v>
      </c>
      <c r="D248" s="27" t="s">
        <v>326</v>
      </c>
      <c r="E248" s="735"/>
      <c r="F248" s="732"/>
      <c r="G248" s="735"/>
      <c r="H248" s="732"/>
    </row>
    <row r="249" spans="1:8" s="37" customFormat="1" x14ac:dyDescent="0.25">
      <c r="A249" s="729">
        <v>12020729</v>
      </c>
      <c r="B249" s="730" t="s">
        <v>17</v>
      </c>
      <c r="C249" s="724" t="s">
        <v>12</v>
      </c>
      <c r="D249" s="27" t="s">
        <v>327</v>
      </c>
      <c r="E249" s="735">
        <v>10000</v>
      </c>
      <c r="F249" s="732">
        <v>55000</v>
      </c>
      <c r="G249" s="733">
        <v>14000</v>
      </c>
      <c r="H249" s="732">
        <v>60000</v>
      </c>
    </row>
    <row r="250" spans="1:8" s="37" customFormat="1" x14ac:dyDescent="0.25">
      <c r="A250" s="729">
        <v>12020730</v>
      </c>
      <c r="B250" s="724"/>
      <c r="C250" s="724" t="s">
        <v>12</v>
      </c>
      <c r="D250" s="27" t="s">
        <v>328</v>
      </c>
      <c r="E250" s="735"/>
      <c r="F250" s="732"/>
      <c r="G250" s="735"/>
      <c r="H250" s="732"/>
    </row>
    <row r="251" spans="1:8" s="37" customFormat="1" x14ac:dyDescent="0.25">
      <c r="A251" s="729">
        <v>12020731</v>
      </c>
      <c r="B251" s="730" t="s">
        <v>17</v>
      </c>
      <c r="C251" s="724" t="s">
        <v>12</v>
      </c>
      <c r="D251" s="27" t="s">
        <v>329</v>
      </c>
      <c r="E251" s="735"/>
      <c r="F251" s="732"/>
      <c r="G251" s="735"/>
      <c r="H251" s="732"/>
    </row>
    <row r="252" spans="1:8" s="37" customFormat="1" x14ac:dyDescent="0.25">
      <c r="A252" s="729">
        <v>12020732</v>
      </c>
      <c r="B252" s="724"/>
      <c r="C252" s="724" t="s">
        <v>12</v>
      </c>
      <c r="D252" s="27" t="s">
        <v>330</v>
      </c>
      <c r="E252" s="735"/>
      <c r="F252" s="755"/>
      <c r="G252" s="735"/>
      <c r="H252" s="755"/>
    </row>
    <row r="253" spans="1:8" s="37" customFormat="1" x14ac:dyDescent="0.25">
      <c r="A253" s="729">
        <v>12020733</v>
      </c>
      <c r="B253" s="724"/>
      <c r="C253" s="724" t="s">
        <v>12</v>
      </c>
      <c r="D253" s="27" t="s">
        <v>331</v>
      </c>
      <c r="E253" s="735"/>
      <c r="F253" s="755"/>
      <c r="G253" s="735"/>
      <c r="H253" s="755"/>
    </row>
    <row r="254" spans="1:8" s="37" customFormat="1" ht="35.25" x14ac:dyDescent="0.25">
      <c r="A254" s="729">
        <v>12020736</v>
      </c>
      <c r="B254" s="724"/>
      <c r="C254" s="724" t="s">
        <v>12</v>
      </c>
      <c r="D254" s="27" t="s">
        <v>332</v>
      </c>
      <c r="E254" s="735"/>
      <c r="F254" s="755"/>
      <c r="G254" s="735"/>
      <c r="H254" s="755"/>
    </row>
    <row r="255" spans="1:8" s="37" customFormat="1" x14ac:dyDescent="0.2">
      <c r="A255" s="729">
        <v>12020737</v>
      </c>
      <c r="B255" s="724"/>
      <c r="C255" s="724" t="s">
        <v>12</v>
      </c>
      <c r="D255" s="27" t="s">
        <v>333</v>
      </c>
      <c r="E255" s="735">
        <v>30000</v>
      </c>
      <c r="F255" s="788">
        <v>1000000</v>
      </c>
      <c r="G255" s="733">
        <v>343000</v>
      </c>
      <c r="H255" s="788">
        <v>1500000</v>
      </c>
    </row>
    <row r="256" spans="1:8" s="37" customFormat="1" x14ac:dyDescent="0.25">
      <c r="A256" s="729">
        <v>12020738</v>
      </c>
      <c r="B256" s="730" t="s">
        <v>17</v>
      </c>
      <c r="C256" s="724" t="s">
        <v>12</v>
      </c>
      <c r="D256" s="27" t="s">
        <v>334</v>
      </c>
      <c r="E256" s="735">
        <v>30000</v>
      </c>
      <c r="F256" s="732">
        <v>165000</v>
      </c>
      <c r="G256" s="733">
        <v>52000</v>
      </c>
      <c r="H256" s="732">
        <v>165000</v>
      </c>
    </row>
    <row r="257" spans="1:8" s="37" customFormat="1" x14ac:dyDescent="0.25">
      <c r="A257" s="729">
        <v>12020739</v>
      </c>
      <c r="B257" s="724"/>
      <c r="C257" s="724" t="s">
        <v>12</v>
      </c>
      <c r="D257" s="27" t="s">
        <v>335</v>
      </c>
      <c r="E257" s="735"/>
      <c r="F257" s="755"/>
      <c r="G257" s="735"/>
      <c r="H257" s="755"/>
    </row>
    <row r="258" spans="1:8" s="37" customFormat="1" x14ac:dyDescent="0.25">
      <c r="A258" s="729">
        <v>12020747</v>
      </c>
      <c r="B258" s="724"/>
      <c r="C258" s="724" t="s">
        <v>12</v>
      </c>
      <c r="D258" s="27" t="s">
        <v>336</v>
      </c>
      <c r="E258" s="735"/>
      <c r="F258" s="755"/>
      <c r="G258" s="735"/>
      <c r="H258" s="755"/>
    </row>
    <row r="259" spans="1:8" s="37" customFormat="1" ht="51.75" x14ac:dyDescent="0.25">
      <c r="A259" s="729">
        <v>12020748</v>
      </c>
      <c r="B259" s="730" t="s">
        <v>17</v>
      </c>
      <c r="C259" s="724" t="s">
        <v>12</v>
      </c>
      <c r="D259" s="27" t="s">
        <v>337</v>
      </c>
      <c r="E259" s="735"/>
      <c r="F259" s="732"/>
      <c r="G259" s="735"/>
      <c r="H259" s="734">
        <v>20000000</v>
      </c>
    </row>
    <row r="260" spans="1:8" s="37" customFormat="1" x14ac:dyDescent="0.25">
      <c r="A260" s="729">
        <v>12020749</v>
      </c>
      <c r="B260" s="730" t="s">
        <v>17</v>
      </c>
      <c r="C260" s="724" t="s">
        <v>12</v>
      </c>
      <c r="D260" s="27" t="s">
        <v>338</v>
      </c>
      <c r="E260" s="735"/>
      <c r="F260" s="732"/>
      <c r="G260" s="735"/>
      <c r="H260" s="732"/>
    </row>
    <row r="261" spans="1:8" s="37" customFormat="1" x14ac:dyDescent="0.25">
      <c r="A261" s="756">
        <v>12020750</v>
      </c>
      <c r="B261" s="766"/>
      <c r="C261" s="724" t="s">
        <v>12</v>
      </c>
      <c r="D261" s="745" t="s">
        <v>339</v>
      </c>
      <c r="E261" s="746"/>
      <c r="F261" s="747"/>
      <c r="G261" s="746"/>
      <c r="H261" s="747"/>
    </row>
    <row r="262" spans="1:8" s="37" customFormat="1" x14ac:dyDescent="0.2">
      <c r="A262" s="758"/>
      <c r="B262" s="758"/>
      <c r="C262" s="724" t="s">
        <v>12</v>
      </c>
      <c r="D262" s="721" t="s">
        <v>102</v>
      </c>
      <c r="E262" s="759">
        <f t="shared" ref="E262:F262" si="6">SUM(E220:E261)</f>
        <v>240000</v>
      </c>
      <c r="F262" s="759">
        <f t="shared" si="6"/>
        <v>3155000</v>
      </c>
      <c r="G262" s="759">
        <f t="shared" ref="G262:H262" si="7">SUM(G220:G261)</f>
        <v>1440000</v>
      </c>
      <c r="H262" s="759">
        <f t="shared" si="7"/>
        <v>24695000</v>
      </c>
    </row>
    <row r="263" spans="1:8" s="37" customFormat="1" x14ac:dyDescent="0.25">
      <c r="A263" s="760">
        <v>120209</v>
      </c>
      <c r="B263" s="761"/>
      <c r="C263" s="724" t="s">
        <v>12</v>
      </c>
      <c r="D263" s="762" t="s">
        <v>340</v>
      </c>
      <c r="E263" s="763"/>
      <c r="F263" s="794"/>
      <c r="G263" s="763"/>
      <c r="H263" s="794"/>
    </row>
    <row r="264" spans="1:8" s="37" customFormat="1" x14ac:dyDescent="0.25">
      <c r="A264" s="729">
        <v>12020904</v>
      </c>
      <c r="B264" s="724"/>
      <c r="C264" s="724" t="s">
        <v>12</v>
      </c>
      <c r="D264" s="27" t="s">
        <v>341</v>
      </c>
      <c r="E264" s="735"/>
      <c r="F264" s="732"/>
      <c r="G264" s="735"/>
      <c r="H264" s="732"/>
    </row>
    <row r="265" spans="1:8" s="37" customFormat="1" x14ac:dyDescent="0.25">
      <c r="A265" s="729">
        <v>12020905</v>
      </c>
      <c r="B265" s="724"/>
      <c r="C265" s="724" t="s">
        <v>12</v>
      </c>
      <c r="D265" s="27" t="s">
        <v>342</v>
      </c>
      <c r="E265" s="735"/>
      <c r="F265" s="732"/>
      <c r="G265" s="735"/>
      <c r="H265" s="732"/>
    </row>
    <row r="266" spans="1:8" s="37" customFormat="1" x14ac:dyDescent="0.25">
      <c r="A266" s="729">
        <v>12020906</v>
      </c>
      <c r="B266" s="724"/>
      <c r="C266" s="724" t="s">
        <v>12</v>
      </c>
      <c r="D266" s="27" t="s">
        <v>343</v>
      </c>
      <c r="E266" s="735"/>
      <c r="F266" s="732"/>
      <c r="G266" s="735"/>
      <c r="H266" s="732"/>
    </row>
    <row r="267" spans="1:8" s="37" customFormat="1" ht="18" customHeight="1" x14ac:dyDescent="0.25">
      <c r="A267" s="756">
        <v>12020907</v>
      </c>
      <c r="B267" s="766"/>
      <c r="C267" s="724" t="s">
        <v>12</v>
      </c>
      <c r="D267" s="745" t="s">
        <v>344</v>
      </c>
      <c r="E267" s="746"/>
      <c r="F267" s="747"/>
      <c r="G267" s="746"/>
      <c r="H267" s="747"/>
    </row>
    <row r="268" spans="1:8" s="37" customFormat="1" x14ac:dyDescent="0.25">
      <c r="A268" s="758"/>
      <c r="B268" s="758"/>
      <c r="C268" s="724" t="s">
        <v>12</v>
      </c>
      <c r="D268" s="721" t="s">
        <v>102</v>
      </c>
      <c r="E268" s="759"/>
      <c r="F268" s="759"/>
      <c r="G268" s="759"/>
      <c r="H268" s="759"/>
    </row>
    <row r="269" spans="1:8" s="37" customFormat="1" x14ac:dyDescent="0.25">
      <c r="A269" s="760">
        <v>12021000</v>
      </c>
      <c r="B269" s="761"/>
      <c r="C269" s="724" t="s">
        <v>12</v>
      </c>
      <c r="D269" s="762" t="s">
        <v>345</v>
      </c>
      <c r="E269" s="763"/>
      <c r="F269" s="764"/>
      <c r="G269" s="763"/>
      <c r="H269" s="764"/>
    </row>
    <row r="270" spans="1:8" s="37" customFormat="1" x14ac:dyDescent="0.25">
      <c r="A270" s="729">
        <v>12021001</v>
      </c>
      <c r="B270" s="724"/>
      <c r="C270" s="724" t="s">
        <v>12</v>
      </c>
      <c r="D270" s="784" t="s">
        <v>346</v>
      </c>
      <c r="E270" s="735"/>
      <c r="F270" s="755"/>
      <c r="G270" s="735"/>
      <c r="H270" s="755"/>
    </row>
    <row r="271" spans="1:8" s="37" customFormat="1" x14ac:dyDescent="0.25">
      <c r="A271" s="729">
        <v>12021002</v>
      </c>
      <c r="B271" s="724"/>
      <c r="C271" s="724" t="s">
        <v>12</v>
      </c>
      <c r="D271" s="784" t="s">
        <v>347</v>
      </c>
      <c r="E271" s="735"/>
      <c r="F271" s="755"/>
      <c r="G271" s="735"/>
      <c r="H271" s="755"/>
    </row>
    <row r="272" spans="1:8" s="37" customFormat="1" x14ac:dyDescent="0.25">
      <c r="A272" s="729">
        <v>12021003</v>
      </c>
      <c r="B272" s="724"/>
      <c r="C272" s="724" t="s">
        <v>12</v>
      </c>
      <c r="D272" s="784" t="s">
        <v>348</v>
      </c>
      <c r="E272" s="735"/>
      <c r="F272" s="755"/>
      <c r="G272" s="735"/>
      <c r="H272" s="755"/>
    </row>
    <row r="273" spans="1:8" s="37" customFormat="1" x14ac:dyDescent="0.25">
      <c r="A273" s="729">
        <v>12021004</v>
      </c>
      <c r="B273" s="724"/>
      <c r="C273" s="724" t="s">
        <v>12</v>
      </c>
      <c r="D273" s="784" t="s">
        <v>349</v>
      </c>
      <c r="E273" s="735"/>
      <c r="F273" s="755"/>
      <c r="G273" s="735"/>
      <c r="H273" s="755"/>
    </row>
    <row r="274" spans="1:8" s="37" customFormat="1" x14ac:dyDescent="0.25">
      <c r="A274" s="729">
        <v>12021005</v>
      </c>
      <c r="B274" s="724"/>
      <c r="C274" s="724" t="s">
        <v>12</v>
      </c>
      <c r="D274" s="784" t="s">
        <v>350</v>
      </c>
      <c r="E274" s="735"/>
      <c r="F274" s="755"/>
      <c r="G274" s="735"/>
      <c r="H274" s="755"/>
    </row>
    <row r="275" spans="1:8" s="37" customFormat="1" x14ac:dyDescent="0.25">
      <c r="A275" s="756">
        <v>12021006</v>
      </c>
      <c r="B275" s="766"/>
      <c r="C275" s="724" t="s">
        <v>12</v>
      </c>
      <c r="D275" s="745" t="s">
        <v>351</v>
      </c>
      <c r="E275" s="746"/>
      <c r="F275" s="767"/>
      <c r="G275" s="746"/>
      <c r="H275" s="767"/>
    </row>
    <row r="276" spans="1:8" s="37" customFormat="1" x14ac:dyDescent="0.25">
      <c r="A276" s="758"/>
      <c r="B276" s="758"/>
      <c r="C276" s="724" t="s">
        <v>12</v>
      </c>
      <c r="D276" s="721" t="s">
        <v>102</v>
      </c>
      <c r="E276" s="759"/>
      <c r="F276" s="759"/>
      <c r="G276" s="759"/>
      <c r="H276" s="759"/>
    </row>
    <row r="277" spans="1:8" s="37" customFormat="1" x14ac:dyDescent="0.25">
      <c r="A277" s="760">
        <v>12021100</v>
      </c>
      <c r="B277" s="761"/>
      <c r="C277" s="724" t="s">
        <v>12</v>
      </c>
      <c r="D277" s="762" t="s">
        <v>352</v>
      </c>
      <c r="E277" s="763"/>
      <c r="F277" s="794"/>
      <c r="G277" s="763"/>
      <c r="H277" s="794"/>
    </row>
    <row r="278" spans="1:8" s="37" customFormat="1" ht="18" customHeight="1" x14ac:dyDescent="0.2">
      <c r="A278" s="729">
        <v>12021101</v>
      </c>
      <c r="B278" s="730" t="s">
        <v>17</v>
      </c>
      <c r="C278" s="724" t="s">
        <v>12</v>
      </c>
      <c r="D278" s="27" t="s">
        <v>353</v>
      </c>
      <c r="E278" s="735">
        <v>200000</v>
      </c>
      <c r="F278" s="732">
        <v>1100000</v>
      </c>
      <c r="G278" s="733">
        <v>455000</v>
      </c>
      <c r="H278" s="732">
        <v>2000000</v>
      </c>
    </row>
    <row r="279" spans="1:8" s="37" customFormat="1" ht="18" customHeight="1" x14ac:dyDescent="0.25">
      <c r="A279" s="729">
        <v>12021102</v>
      </c>
      <c r="B279" s="724"/>
      <c r="C279" s="724" t="s">
        <v>12</v>
      </c>
      <c r="D279" s="27" t="s">
        <v>354</v>
      </c>
      <c r="E279" s="735"/>
      <c r="F279" s="732"/>
      <c r="G279" s="735"/>
      <c r="H279" s="732"/>
    </row>
    <row r="280" spans="1:8" s="37" customFormat="1" x14ac:dyDescent="0.25">
      <c r="A280" s="729">
        <v>12021103</v>
      </c>
      <c r="B280" s="724"/>
      <c r="C280" s="724" t="s">
        <v>12</v>
      </c>
      <c r="D280" s="27" t="s">
        <v>355</v>
      </c>
      <c r="E280" s="735"/>
      <c r="F280" s="732"/>
      <c r="G280" s="735"/>
      <c r="H280" s="732"/>
    </row>
    <row r="281" spans="1:8" s="37" customFormat="1" x14ac:dyDescent="0.2">
      <c r="A281" s="729">
        <v>12021104</v>
      </c>
      <c r="B281" s="730" t="s">
        <v>17</v>
      </c>
      <c r="C281" s="724" t="s">
        <v>12</v>
      </c>
      <c r="D281" s="27" t="s">
        <v>356</v>
      </c>
      <c r="E281" s="786">
        <v>2000000</v>
      </c>
      <c r="F281" s="795">
        <v>7000000</v>
      </c>
      <c r="G281" s="787">
        <v>1060230</v>
      </c>
      <c r="H281" s="795">
        <v>10000000</v>
      </c>
    </row>
    <row r="282" spans="1:8" s="37" customFormat="1" x14ac:dyDescent="0.2">
      <c r="A282" s="729">
        <v>12021105</v>
      </c>
      <c r="B282" s="730" t="s">
        <v>17</v>
      </c>
      <c r="C282" s="724" t="s">
        <v>12</v>
      </c>
      <c r="D282" s="27" t="s">
        <v>357</v>
      </c>
      <c r="E282" s="786">
        <v>2000000</v>
      </c>
      <c r="F282" s="795">
        <v>7000000</v>
      </c>
      <c r="G282" s="787">
        <v>1455500</v>
      </c>
      <c r="H282" s="795">
        <v>10000000</v>
      </c>
    </row>
    <row r="283" spans="1:8" s="37" customFormat="1" x14ac:dyDescent="0.2">
      <c r="A283" s="729">
        <v>12021106</v>
      </c>
      <c r="B283" s="730" t="s">
        <v>17</v>
      </c>
      <c r="C283" s="724" t="s">
        <v>12</v>
      </c>
      <c r="D283" s="27" t="s">
        <v>358</v>
      </c>
      <c r="E283" s="735">
        <v>300000</v>
      </c>
      <c r="F283" s="732">
        <v>1650000</v>
      </c>
      <c r="G283" s="733">
        <v>310000</v>
      </c>
      <c r="H283" s="732">
        <v>1800000</v>
      </c>
    </row>
    <row r="284" spans="1:8" s="37" customFormat="1" ht="35.25" x14ac:dyDescent="0.25">
      <c r="A284" s="729">
        <v>12021107</v>
      </c>
      <c r="B284" s="724"/>
      <c r="C284" s="724" t="s">
        <v>12</v>
      </c>
      <c r="D284" s="27" t="s">
        <v>359</v>
      </c>
      <c r="E284" s="735"/>
      <c r="F284" s="755"/>
      <c r="G284" s="735"/>
      <c r="H284" s="755"/>
    </row>
    <row r="285" spans="1:8" s="37" customFormat="1" x14ac:dyDescent="0.25">
      <c r="A285" s="756"/>
      <c r="B285" s="766"/>
      <c r="C285" s="724" t="s">
        <v>12</v>
      </c>
      <c r="D285" s="745" t="s">
        <v>360</v>
      </c>
      <c r="E285" s="796">
        <v>500000</v>
      </c>
      <c r="F285" s="797">
        <v>1500000</v>
      </c>
      <c r="G285" s="796"/>
      <c r="H285" s="797">
        <v>1500000</v>
      </c>
    </row>
    <row r="286" spans="1:8" s="37" customFormat="1" x14ac:dyDescent="0.2">
      <c r="A286" s="758"/>
      <c r="B286" s="758"/>
      <c r="C286" s="724" t="s">
        <v>12</v>
      </c>
      <c r="D286" s="721" t="s">
        <v>102</v>
      </c>
      <c r="E286" s="759">
        <f t="shared" ref="E286:F286" si="8">SUM(E278:E285)</f>
        <v>5000000</v>
      </c>
      <c r="F286" s="759">
        <f t="shared" si="8"/>
        <v>18250000</v>
      </c>
      <c r="G286" s="759">
        <f t="shared" ref="G286:H286" si="9">SUM(G278:G285)</f>
        <v>3280730</v>
      </c>
      <c r="H286" s="798">
        <f t="shared" si="9"/>
        <v>25300000</v>
      </c>
    </row>
    <row r="287" spans="1:8" s="37" customFormat="1" x14ac:dyDescent="0.25">
      <c r="A287" s="760">
        <v>12021200</v>
      </c>
      <c r="B287" s="761"/>
      <c r="C287" s="724" t="s">
        <v>12</v>
      </c>
      <c r="D287" s="762" t="s">
        <v>361</v>
      </c>
      <c r="E287" s="763"/>
      <c r="F287" s="764"/>
      <c r="G287" s="763"/>
      <c r="H287" s="764"/>
    </row>
    <row r="288" spans="1:8" s="37" customFormat="1" x14ac:dyDescent="0.25">
      <c r="A288" s="729">
        <v>12021201</v>
      </c>
      <c r="B288" s="724"/>
      <c r="C288" s="724" t="s">
        <v>12</v>
      </c>
      <c r="D288" s="784" t="s">
        <v>346</v>
      </c>
      <c r="E288" s="735"/>
      <c r="F288" s="755"/>
      <c r="G288" s="735"/>
      <c r="H288" s="755"/>
    </row>
    <row r="289" spans="1:8" s="37" customFormat="1" x14ac:dyDescent="0.25">
      <c r="A289" s="729">
        <v>12021202</v>
      </c>
      <c r="B289" s="724"/>
      <c r="C289" s="724" t="s">
        <v>12</v>
      </c>
      <c r="D289" s="784" t="s">
        <v>362</v>
      </c>
      <c r="E289" s="735"/>
      <c r="F289" s="732"/>
      <c r="G289" s="735"/>
      <c r="H289" s="732"/>
    </row>
    <row r="290" spans="1:8" s="37" customFormat="1" x14ac:dyDescent="0.25">
      <c r="A290" s="729">
        <v>12021203</v>
      </c>
      <c r="B290" s="724"/>
      <c r="C290" s="724" t="s">
        <v>12</v>
      </c>
      <c r="D290" s="784" t="s">
        <v>363</v>
      </c>
      <c r="E290" s="735"/>
      <c r="F290" s="755"/>
      <c r="G290" s="735"/>
      <c r="H290" s="755"/>
    </row>
    <row r="291" spans="1:8" s="37" customFormat="1" x14ac:dyDescent="0.25">
      <c r="A291" s="729">
        <v>12021204</v>
      </c>
      <c r="B291" s="724"/>
      <c r="C291" s="724" t="s">
        <v>12</v>
      </c>
      <c r="D291" s="784" t="s">
        <v>364</v>
      </c>
      <c r="E291" s="735"/>
      <c r="F291" s="755"/>
      <c r="G291" s="735"/>
      <c r="H291" s="755"/>
    </row>
    <row r="292" spans="1:8" s="37" customFormat="1" x14ac:dyDescent="0.25">
      <c r="A292" s="729">
        <v>12021205</v>
      </c>
      <c r="B292" s="724"/>
      <c r="C292" s="724" t="s">
        <v>12</v>
      </c>
      <c r="D292" s="784" t="s">
        <v>365</v>
      </c>
      <c r="E292" s="735"/>
      <c r="F292" s="732"/>
      <c r="G292" s="735"/>
      <c r="H292" s="732"/>
    </row>
    <row r="293" spans="1:8" s="37" customFormat="1" x14ac:dyDescent="0.25">
      <c r="A293" s="756">
        <v>12021210</v>
      </c>
      <c r="B293" s="766"/>
      <c r="C293" s="724" t="s">
        <v>12</v>
      </c>
      <c r="D293" s="785" t="s">
        <v>366</v>
      </c>
      <c r="E293" s="746"/>
      <c r="F293" s="767"/>
      <c r="G293" s="746"/>
      <c r="H293" s="767"/>
    </row>
    <row r="294" spans="1:8" s="37" customFormat="1" x14ac:dyDescent="0.25">
      <c r="A294" s="758"/>
      <c r="B294" s="758"/>
      <c r="C294" s="724" t="s">
        <v>12</v>
      </c>
      <c r="D294" s="721" t="s">
        <v>102</v>
      </c>
      <c r="E294" s="759"/>
      <c r="F294" s="759"/>
      <c r="G294" s="759"/>
      <c r="H294" s="759"/>
    </row>
    <row r="295" spans="1:8" s="37" customFormat="1" x14ac:dyDescent="0.25">
      <c r="A295" s="799">
        <v>13000000</v>
      </c>
      <c r="B295" s="800"/>
      <c r="C295" s="724" t="s">
        <v>12</v>
      </c>
      <c r="D295" s="801" t="s">
        <v>367</v>
      </c>
      <c r="E295" s="763"/>
      <c r="F295" s="764"/>
      <c r="G295" s="763"/>
      <c r="H295" s="764"/>
    </row>
    <row r="296" spans="1:8" s="37" customFormat="1" x14ac:dyDescent="0.25">
      <c r="A296" s="802">
        <v>13010000</v>
      </c>
      <c r="B296" s="803"/>
      <c r="C296" s="724" t="s">
        <v>12</v>
      </c>
      <c r="D296" s="804" t="s">
        <v>367</v>
      </c>
      <c r="E296" s="735"/>
      <c r="F296" s="755"/>
      <c r="G296" s="735"/>
      <c r="H296" s="755"/>
    </row>
    <row r="297" spans="1:8" s="37" customFormat="1" x14ac:dyDescent="0.25">
      <c r="A297" s="802">
        <v>13010100</v>
      </c>
      <c r="B297" s="803"/>
      <c r="C297" s="724" t="s">
        <v>12</v>
      </c>
      <c r="D297" s="804" t="s">
        <v>74</v>
      </c>
      <c r="E297" s="735"/>
      <c r="F297" s="755"/>
      <c r="G297" s="735"/>
      <c r="H297" s="755"/>
    </row>
    <row r="298" spans="1:8" s="37" customFormat="1" x14ac:dyDescent="0.2">
      <c r="A298" s="805">
        <v>13010101</v>
      </c>
      <c r="B298" s="730" t="s">
        <v>17</v>
      </c>
      <c r="C298" s="724" t="s">
        <v>12</v>
      </c>
      <c r="D298" s="784" t="s">
        <v>368</v>
      </c>
      <c r="E298" s="735">
        <v>2000000</v>
      </c>
      <c r="F298" s="732">
        <v>11000000</v>
      </c>
      <c r="G298" s="733">
        <v>6000000</v>
      </c>
      <c r="H298" s="732">
        <v>20000000</v>
      </c>
    </row>
    <row r="299" spans="1:8" s="37" customFormat="1" x14ac:dyDescent="0.25">
      <c r="A299" s="806">
        <v>13010102</v>
      </c>
      <c r="B299" s="730" t="s">
        <v>17</v>
      </c>
      <c r="C299" s="724" t="s">
        <v>12</v>
      </c>
      <c r="D299" s="785" t="s">
        <v>369</v>
      </c>
      <c r="E299" s="746"/>
      <c r="F299" s="747"/>
      <c r="G299" s="746"/>
      <c r="H299" s="747"/>
    </row>
    <row r="300" spans="1:8" s="37" customFormat="1" x14ac:dyDescent="0.2">
      <c r="A300" s="758"/>
      <c r="B300" s="758"/>
      <c r="C300" s="724" t="s">
        <v>12</v>
      </c>
      <c r="D300" s="721" t="s">
        <v>102</v>
      </c>
      <c r="E300" s="759">
        <f t="shared" ref="E300:F300" si="10">SUM(E298:E299)</f>
        <v>2000000</v>
      </c>
      <c r="F300" s="759">
        <f t="shared" si="10"/>
        <v>11000000</v>
      </c>
      <c r="G300" s="759">
        <f t="shared" ref="G300:H300" si="11">SUM(G298:G299)</f>
        <v>6000000</v>
      </c>
      <c r="H300" s="759">
        <f t="shared" si="11"/>
        <v>20000000</v>
      </c>
    </row>
    <row r="301" spans="1:8" s="37" customFormat="1" ht="35.25" x14ac:dyDescent="0.25">
      <c r="A301" s="799">
        <v>14030100</v>
      </c>
      <c r="B301" s="800"/>
      <c r="C301" s="724" t="s">
        <v>12</v>
      </c>
      <c r="D301" s="801" t="s">
        <v>75</v>
      </c>
      <c r="E301" s="763"/>
      <c r="F301" s="764"/>
      <c r="G301" s="763"/>
      <c r="H301" s="764"/>
    </row>
    <row r="302" spans="1:8" s="37" customFormat="1" ht="35.25" x14ac:dyDescent="0.25">
      <c r="A302" s="805">
        <v>14030301</v>
      </c>
      <c r="B302" s="807"/>
      <c r="C302" s="724" t="s">
        <v>12</v>
      </c>
      <c r="D302" s="784" t="s">
        <v>370</v>
      </c>
      <c r="E302" s="735"/>
      <c r="F302" s="755"/>
      <c r="G302" s="735"/>
      <c r="H302" s="755"/>
    </row>
    <row r="303" spans="1:8" s="37" customFormat="1" ht="35.25" x14ac:dyDescent="0.25">
      <c r="A303" s="806">
        <v>14030302</v>
      </c>
      <c r="B303" s="808"/>
      <c r="C303" s="724" t="s">
        <v>12</v>
      </c>
      <c r="D303" s="785" t="s">
        <v>371</v>
      </c>
      <c r="E303" s="746"/>
      <c r="F303" s="767"/>
      <c r="G303" s="746"/>
      <c r="H303" s="767"/>
    </row>
    <row r="304" spans="1:8" s="37" customFormat="1" x14ac:dyDescent="0.25">
      <c r="A304" s="758"/>
      <c r="B304" s="758"/>
      <c r="C304" s="724" t="s">
        <v>12</v>
      </c>
      <c r="D304" s="721" t="s">
        <v>102</v>
      </c>
      <c r="E304" s="759"/>
      <c r="F304" s="759"/>
      <c r="G304" s="759"/>
      <c r="H304" s="759"/>
    </row>
    <row r="305" spans="1:8" s="37" customFormat="1" x14ac:dyDescent="0.25">
      <c r="A305" s="799">
        <v>14070000</v>
      </c>
      <c r="B305" s="800"/>
      <c r="C305" s="724" t="s">
        <v>12</v>
      </c>
      <c r="D305" s="801" t="s">
        <v>372</v>
      </c>
      <c r="E305" s="763"/>
      <c r="F305" s="764"/>
      <c r="G305" s="763"/>
      <c r="H305" s="764"/>
    </row>
    <row r="306" spans="1:8" s="37" customFormat="1" x14ac:dyDescent="0.25">
      <c r="A306" s="802">
        <v>14070100</v>
      </c>
      <c r="B306" s="803"/>
      <c r="C306" s="724" t="s">
        <v>12</v>
      </c>
      <c r="D306" s="804" t="s">
        <v>372</v>
      </c>
      <c r="E306" s="735"/>
      <c r="F306" s="755"/>
      <c r="G306" s="735"/>
      <c r="H306" s="755"/>
    </row>
    <row r="307" spans="1:8" s="37" customFormat="1" x14ac:dyDescent="0.25">
      <c r="A307" s="805">
        <v>14070101</v>
      </c>
      <c r="B307" s="730" t="s">
        <v>17</v>
      </c>
      <c r="C307" s="724" t="s">
        <v>12</v>
      </c>
      <c r="D307" s="784" t="s">
        <v>373</v>
      </c>
      <c r="E307" s="735"/>
      <c r="F307" s="755"/>
      <c r="G307" s="735"/>
      <c r="H307" s="755"/>
    </row>
    <row r="308" spans="1:8" s="37" customFormat="1" ht="35.25" x14ac:dyDescent="0.25">
      <c r="A308" s="806">
        <v>14070102</v>
      </c>
      <c r="B308" s="730" t="s">
        <v>17</v>
      </c>
      <c r="C308" s="724" t="s">
        <v>12</v>
      </c>
      <c r="D308" s="785" t="s">
        <v>374</v>
      </c>
      <c r="E308" s="746">
        <v>200000</v>
      </c>
      <c r="F308" s="747">
        <v>1100000</v>
      </c>
      <c r="G308" s="757">
        <v>554000</v>
      </c>
      <c r="H308" s="747">
        <v>2500000</v>
      </c>
    </row>
    <row r="309" spans="1:8" s="37" customFormat="1" x14ac:dyDescent="0.2">
      <c r="A309" s="758"/>
      <c r="B309" s="758"/>
      <c r="C309" s="724" t="s">
        <v>12</v>
      </c>
      <c r="D309" s="721" t="s">
        <v>102</v>
      </c>
      <c r="E309" s="759">
        <f t="shared" ref="E309:F309" si="12">SUM(E307:E308)</f>
        <v>200000</v>
      </c>
      <c r="F309" s="759">
        <f t="shared" si="12"/>
        <v>1100000</v>
      </c>
      <c r="G309" s="759">
        <f t="shared" ref="G309:H309" si="13">SUM(G307:G308)</f>
        <v>554000</v>
      </c>
      <c r="H309" s="759">
        <f t="shared" si="13"/>
        <v>2500000</v>
      </c>
    </row>
    <row r="310" spans="1:8" s="37" customFormat="1" x14ac:dyDescent="0.25">
      <c r="A310" s="799">
        <v>3108</v>
      </c>
      <c r="B310" s="800"/>
      <c r="C310" s="724" t="s">
        <v>12</v>
      </c>
      <c r="D310" s="809" t="s">
        <v>375</v>
      </c>
      <c r="E310" s="763"/>
      <c r="F310" s="764"/>
      <c r="G310" s="763"/>
      <c r="H310" s="764"/>
    </row>
    <row r="311" spans="1:8" s="37" customFormat="1" x14ac:dyDescent="0.25">
      <c r="A311" s="802">
        <v>310801</v>
      </c>
      <c r="B311" s="803"/>
      <c r="C311" s="724" t="s">
        <v>12</v>
      </c>
      <c r="D311" s="810" t="s">
        <v>376</v>
      </c>
      <c r="E311" s="735"/>
      <c r="F311" s="755"/>
      <c r="G311" s="735"/>
      <c r="H311" s="755"/>
    </row>
    <row r="312" spans="1:8" s="37" customFormat="1" x14ac:dyDescent="0.25">
      <c r="A312" s="805">
        <v>31080101</v>
      </c>
      <c r="B312" s="807"/>
      <c r="C312" s="724" t="s">
        <v>12</v>
      </c>
      <c r="D312" s="784" t="s">
        <v>345</v>
      </c>
      <c r="E312" s="735">
        <v>60000</v>
      </c>
      <c r="F312" s="755">
        <v>330000</v>
      </c>
      <c r="G312" s="735"/>
      <c r="H312" s="755">
        <v>600000</v>
      </c>
    </row>
    <row r="313" spans="1:8" s="37" customFormat="1" x14ac:dyDescent="0.25">
      <c r="A313" s="806">
        <v>31080102</v>
      </c>
      <c r="B313" s="730" t="s">
        <v>17</v>
      </c>
      <c r="C313" s="724" t="s">
        <v>12</v>
      </c>
      <c r="D313" s="785" t="s">
        <v>377</v>
      </c>
      <c r="E313" s="746"/>
      <c r="F313" s="747"/>
      <c r="G313" s="746"/>
      <c r="H313" s="747"/>
    </row>
    <row r="314" spans="1:8" s="37" customFormat="1" x14ac:dyDescent="0.2">
      <c r="A314" s="758"/>
      <c r="B314" s="758"/>
      <c r="C314" s="724" t="s">
        <v>12</v>
      </c>
      <c r="D314" s="721" t="s">
        <v>102</v>
      </c>
      <c r="E314" s="759">
        <f t="shared" ref="E314:F314" si="14">SUM(E312:E313)</f>
        <v>60000</v>
      </c>
      <c r="F314" s="759">
        <f t="shared" si="14"/>
        <v>330000</v>
      </c>
      <c r="G314" s="759">
        <f t="shared" ref="G314:H314" si="15">SUM(G312:G313)</f>
        <v>0</v>
      </c>
      <c r="H314" s="759">
        <f t="shared" si="15"/>
        <v>600000</v>
      </c>
    </row>
    <row r="315" spans="1:8" s="719" customFormat="1" x14ac:dyDescent="0.25">
      <c r="A315" s="811"/>
      <c r="B315" s="811"/>
      <c r="C315" s="724" t="s">
        <v>12</v>
      </c>
      <c r="D315" s="812" t="s">
        <v>378</v>
      </c>
      <c r="E315" s="759">
        <f>SUM(E24+E118+E186+E219+E262+E286+E300+E309+E314+E18)</f>
        <v>3099162395.2620001</v>
      </c>
      <c r="F315" s="759">
        <f>SUM(F24+F118+F186+F219+F262+F286+F300+F309+F314+F18)</f>
        <v>6850833625.8800011</v>
      </c>
      <c r="G315" s="759">
        <f t="shared" ref="G315:H315" si="16">G18+G24+G30+G118+G186+G195+G219+G262+G268+G276+G286+G294+G300+G304+G309+G314</f>
        <v>3259871615.5400004</v>
      </c>
      <c r="H315" s="759">
        <f t="shared" si="16"/>
        <v>8747099332</v>
      </c>
    </row>
  </sheetData>
  <mergeCells count="4">
    <mergeCell ref="A1:H1"/>
    <mergeCell ref="A2:H2"/>
    <mergeCell ref="A3:H3"/>
    <mergeCell ref="A4:H4"/>
  </mergeCells>
  <pageMargins left="0.86041666666666705" right="0.23622047244094499" top="0.39370078740157499" bottom="0.511811023622047" header="0.31496062992126" footer="0.31496062992126"/>
  <pageSetup paperSize="9" scale="70" orientation="landscape"/>
  <headerFooter>
    <oddFooter>&amp;CPage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06"/>
  <sheetViews>
    <sheetView topLeftCell="B7" zoomScale="90" zoomScaleNormal="90" workbookViewId="0">
      <selection activeCell="A43" sqref="A43:I43"/>
    </sheetView>
  </sheetViews>
  <sheetFormatPr defaultColWidth="9.14453125" defaultRowHeight="20.100000000000001" customHeight="1" x14ac:dyDescent="0.25"/>
  <cols>
    <col min="1" max="1" width="19.234375" style="312" customWidth="1"/>
    <col min="2" max="2" width="10.625" style="313" customWidth="1"/>
    <col min="3" max="3" width="16.27734375" style="314" customWidth="1"/>
    <col min="4" max="4" width="13.71875" style="315" customWidth="1"/>
    <col min="5" max="5" width="50.71484375" style="314" customWidth="1"/>
    <col min="6" max="6" width="24.48046875" style="314" customWidth="1"/>
    <col min="7" max="7" width="25.421875" style="314" customWidth="1"/>
    <col min="8" max="8" width="22.8671875" style="314" customWidth="1"/>
    <col min="9" max="9" width="27.57421875" style="314" customWidth="1"/>
    <col min="10" max="16384" width="9.14453125" style="316"/>
  </cols>
  <sheetData>
    <row r="1" spans="1:12" ht="18.75" x14ac:dyDescent="0.25">
      <c r="A1" s="1037" t="s">
        <v>85</v>
      </c>
      <c r="B1" s="1038"/>
      <c r="C1" s="1038"/>
      <c r="D1" s="1038"/>
      <c r="E1" s="1038"/>
      <c r="F1" s="1038"/>
      <c r="G1" s="1038"/>
      <c r="H1" s="1038"/>
      <c r="I1" s="1039"/>
    </row>
    <row r="2" spans="1:12" ht="18.75" x14ac:dyDescent="0.25">
      <c r="A2" s="972" t="s">
        <v>1</v>
      </c>
      <c r="B2" s="973"/>
      <c r="C2" s="973"/>
      <c r="D2" s="973"/>
      <c r="E2" s="973"/>
      <c r="F2" s="973"/>
      <c r="G2" s="973"/>
      <c r="H2" s="973"/>
      <c r="I2" s="974"/>
    </row>
    <row r="3" spans="1:12" ht="18.75" x14ac:dyDescent="0.25">
      <c r="A3" s="972" t="s">
        <v>58</v>
      </c>
      <c r="B3" s="973"/>
      <c r="C3" s="973"/>
      <c r="D3" s="973"/>
      <c r="E3" s="973"/>
      <c r="F3" s="973"/>
      <c r="G3" s="973"/>
      <c r="H3" s="973"/>
      <c r="I3" s="974"/>
    </row>
    <row r="4" spans="1:12" ht="18.75" x14ac:dyDescent="0.25">
      <c r="A4" s="1040" t="s">
        <v>379</v>
      </c>
      <c r="B4" s="1041"/>
      <c r="C4" s="1041"/>
      <c r="D4" s="1041"/>
      <c r="E4" s="1041"/>
      <c r="F4" s="1041"/>
      <c r="G4" s="1041"/>
      <c r="H4" s="1041"/>
      <c r="I4" s="1042"/>
    </row>
    <row r="5" spans="1:12" ht="30" customHeight="1" x14ac:dyDescent="0.25">
      <c r="A5" s="1029" t="s">
        <v>52</v>
      </c>
      <c r="B5" s="1029"/>
      <c r="C5" s="1029"/>
      <c r="D5" s="1029"/>
      <c r="E5" s="1029"/>
      <c r="F5" s="1029"/>
      <c r="G5" s="1029"/>
      <c r="H5" s="1029"/>
      <c r="I5" s="1029"/>
    </row>
    <row r="6" spans="1:12" ht="35.25" x14ac:dyDescent="0.25">
      <c r="A6" s="319" t="s">
        <v>380</v>
      </c>
      <c r="B6" s="320" t="s">
        <v>88</v>
      </c>
      <c r="C6" s="320" t="s">
        <v>381</v>
      </c>
      <c r="D6" s="320" t="s">
        <v>5</v>
      </c>
      <c r="E6" s="321" t="s">
        <v>89</v>
      </c>
      <c r="F6" s="322" t="s">
        <v>7</v>
      </c>
      <c r="G6" s="323" t="s">
        <v>8</v>
      </c>
      <c r="H6" s="324" t="s">
        <v>382</v>
      </c>
      <c r="I6" s="414" t="s">
        <v>10</v>
      </c>
    </row>
    <row r="7" spans="1:12" ht="21.95" customHeight="1" x14ac:dyDescent="0.25">
      <c r="A7" s="325">
        <v>11100100100</v>
      </c>
      <c r="B7" s="326" t="s">
        <v>21</v>
      </c>
      <c r="C7" s="327"/>
      <c r="D7" s="328" t="s">
        <v>12</v>
      </c>
      <c r="E7" s="329" t="s">
        <v>383</v>
      </c>
      <c r="F7" s="330">
        <f>F40</f>
        <v>195322341.13333336</v>
      </c>
      <c r="G7" s="330">
        <f t="shared" ref="G7:I7" si="0">G40</f>
        <v>369164376.94999999</v>
      </c>
      <c r="H7" s="331">
        <f t="shared" si="0"/>
        <v>124712880.63</v>
      </c>
      <c r="I7" s="330">
        <f t="shared" si="0"/>
        <v>277652764.92000002</v>
      </c>
    </row>
    <row r="8" spans="1:12" ht="21.95" customHeight="1" x14ac:dyDescent="0.25">
      <c r="A8" s="332">
        <v>11101300100</v>
      </c>
      <c r="B8" s="333" t="s">
        <v>21</v>
      </c>
      <c r="C8" s="334"/>
      <c r="D8" s="328" t="s">
        <v>12</v>
      </c>
      <c r="E8" s="335" t="s">
        <v>384</v>
      </c>
      <c r="F8" s="336">
        <f>F197</f>
        <v>7227937.5</v>
      </c>
      <c r="G8" s="336">
        <f>G197</f>
        <v>9153525</v>
      </c>
      <c r="H8" s="336">
        <f>H197</f>
        <v>13067481.359999999</v>
      </c>
      <c r="I8" s="336">
        <f>I197</f>
        <v>21382152.640000001</v>
      </c>
    </row>
    <row r="9" spans="1:12" ht="21.95" customHeight="1" x14ac:dyDescent="0.25">
      <c r="A9" s="337">
        <v>11200100100</v>
      </c>
      <c r="B9" s="333" t="s">
        <v>21</v>
      </c>
      <c r="C9" s="338"/>
      <c r="D9" s="328" t="s">
        <v>12</v>
      </c>
      <c r="E9" s="335" t="s">
        <v>385</v>
      </c>
      <c r="F9" s="336">
        <f>F296</f>
        <v>59954404.166666634</v>
      </c>
      <c r="G9" s="336">
        <f>G296</f>
        <v>103731465</v>
      </c>
      <c r="H9" s="336">
        <f>H296</f>
        <v>195692994.16000003</v>
      </c>
      <c r="I9" s="336">
        <f>I296</f>
        <v>304339491.24000001</v>
      </c>
    </row>
    <row r="10" spans="1:12" ht="21.95" customHeight="1" x14ac:dyDescent="0.25">
      <c r="A10" s="332">
        <v>12500100100</v>
      </c>
      <c r="B10" s="333" t="s">
        <v>21</v>
      </c>
      <c r="C10" s="334"/>
      <c r="D10" s="328" t="s">
        <v>12</v>
      </c>
      <c r="E10" s="335" t="s">
        <v>386</v>
      </c>
      <c r="F10" s="336">
        <f>F355</f>
        <v>91604708.650000006</v>
      </c>
      <c r="G10" s="336">
        <f>G355</f>
        <v>147720062.97500002</v>
      </c>
      <c r="H10" s="336">
        <f>H355</f>
        <v>73099503.329999998</v>
      </c>
      <c r="I10" s="336">
        <f>I355</f>
        <v>118413586.78</v>
      </c>
    </row>
    <row r="11" spans="1:12" ht="21.95" customHeight="1" x14ac:dyDescent="0.25">
      <c r="A11" s="332">
        <v>22000100100</v>
      </c>
      <c r="B11" s="333" t="s">
        <v>21</v>
      </c>
      <c r="C11" s="334"/>
      <c r="D11" s="328" t="s">
        <v>12</v>
      </c>
      <c r="E11" s="335" t="s">
        <v>387</v>
      </c>
      <c r="F11" s="336">
        <f>F451</f>
        <v>126013323</v>
      </c>
      <c r="G11" s="336">
        <f>G451</f>
        <v>246899984.50000003</v>
      </c>
      <c r="H11" s="336">
        <f>H451</f>
        <v>115721952.7675</v>
      </c>
      <c r="I11" s="336">
        <f>I451</f>
        <v>419497492.38000005</v>
      </c>
    </row>
    <row r="12" spans="1:12" ht="21.95" customHeight="1" x14ac:dyDescent="0.25">
      <c r="A12" s="332">
        <v>55100300100</v>
      </c>
      <c r="B12" s="333" t="s">
        <v>21</v>
      </c>
      <c r="C12" s="334"/>
      <c r="D12" s="328" t="s">
        <v>12</v>
      </c>
      <c r="E12" s="335" t="s">
        <v>388</v>
      </c>
      <c r="F12" s="336">
        <f>F633</f>
        <v>888967186.10000002</v>
      </c>
      <c r="G12" s="339">
        <f>G633</f>
        <v>1363740779.1500001</v>
      </c>
      <c r="H12" s="336">
        <f>H633</f>
        <v>1261364761.1399999</v>
      </c>
      <c r="I12" s="336">
        <f>I633</f>
        <v>1532625004.8299999</v>
      </c>
      <c r="L12" s="316" t="s">
        <v>52</v>
      </c>
    </row>
    <row r="13" spans="1:12" ht="21.95" customHeight="1" x14ac:dyDescent="0.25">
      <c r="A13" s="332">
        <v>52100100100</v>
      </c>
      <c r="B13" s="333" t="s">
        <v>21</v>
      </c>
      <c r="C13" s="334"/>
      <c r="D13" s="328" t="s">
        <v>12</v>
      </c>
      <c r="E13" s="335" t="s">
        <v>389</v>
      </c>
      <c r="F13" s="336">
        <f>F1106</f>
        <v>232105824.43899998</v>
      </c>
      <c r="G13" s="339">
        <f>G1106</f>
        <v>405443736.65850002</v>
      </c>
      <c r="H13" s="336">
        <f>H1106</f>
        <v>211999473.09</v>
      </c>
      <c r="I13" s="336">
        <f>I1106</f>
        <v>335863066.91999996</v>
      </c>
    </row>
    <row r="14" spans="1:12" ht="21.95" customHeight="1" x14ac:dyDescent="0.25">
      <c r="A14" s="332">
        <v>21500100100</v>
      </c>
      <c r="B14" s="333" t="s">
        <v>21</v>
      </c>
      <c r="C14" s="334"/>
      <c r="D14" s="328" t="s">
        <v>12</v>
      </c>
      <c r="E14" s="335" t="s">
        <v>390</v>
      </c>
      <c r="F14" s="340">
        <v>105282797.55</v>
      </c>
      <c r="G14" s="339">
        <f>G1183</f>
        <v>168263729.47500002</v>
      </c>
      <c r="H14" s="336">
        <f>H1183</f>
        <v>71367083.989999995</v>
      </c>
      <c r="I14" s="336">
        <f>I1183</f>
        <v>147295625.98999998</v>
      </c>
    </row>
    <row r="15" spans="1:12" ht="21.95" customHeight="1" x14ac:dyDescent="0.25">
      <c r="A15" s="332">
        <v>22400100100</v>
      </c>
      <c r="B15" s="333" t="s">
        <v>21</v>
      </c>
      <c r="C15" s="334"/>
      <c r="D15" s="328" t="s">
        <v>12</v>
      </c>
      <c r="E15" s="335" t="s">
        <v>391</v>
      </c>
      <c r="F15" s="336">
        <f>F1416</f>
        <v>110829564.69999999</v>
      </c>
      <c r="G15" s="339">
        <f>G1416</f>
        <v>142176347.04999998</v>
      </c>
      <c r="H15" s="336">
        <f>H1416</f>
        <v>65579035.411785707</v>
      </c>
      <c r="I15" s="336">
        <f>I1416</f>
        <v>150778558.78000003</v>
      </c>
    </row>
    <row r="16" spans="1:12" ht="21.95" customHeight="1" x14ac:dyDescent="0.25">
      <c r="A16" s="332">
        <v>55100200100</v>
      </c>
      <c r="B16" s="333" t="s">
        <v>21</v>
      </c>
      <c r="C16" s="334"/>
      <c r="D16" s="328" t="s">
        <v>12</v>
      </c>
      <c r="E16" s="335" t="s">
        <v>392</v>
      </c>
      <c r="F16" s="336">
        <f>F1781</f>
        <v>82565733.850000009</v>
      </c>
      <c r="G16" s="339">
        <f>G1781</f>
        <v>147708600.77499998</v>
      </c>
      <c r="H16" s="336">
        <f>H1781</f>
        <v>87011602.99000001</v>
      </c>
      <c r="I16" s="336">
        <f>I1781</f>
        <v>137967404.49000001</v>
      </c>
    </row>
    <row r="17" spans="1:9" ht="21.95" customHeight="1" x14ac:dyDescent="0.25">
      <c r="A17" s="332">
        <v>22000300100</v>
      </c>
      <c r="B17" s="333" t="s">
        <v>21</v>
      </c>
      <c r="C17" s="334"/>
      <c r="D17" s="328" t="s">
        <v>12</v>
      </c>
      <c r="E17" s="335" t="s">
        <v>393</v>
      </c>
      <c r="F17" s="336">
        <f>F1849</f>
        <v>50823874.600000001</v>
      </c>
      <c r="G17" s="339">
        <f>G1849</f>
        <v>111543811.89999999</v>
      </c>
      <c r="H17" s="339">
        <f>H1849</f>
        <v>20220514.651428573</v>
      </c>
      <c r="I17" s="336">
        <f>I1849</f>
        <v>85663629.120000005</v>
      </c>
    </row>
    <row r="18" spans="1:9" ht="21.95" customHeight="1" x14ac:dyDescent="0.25">
      <c r="A18" s="341">
        <v>53500100100</v>
      </c>
      <c r="B18" s="342" t="s">
        <v>21</v>
      </c>
      <c r="C18" s="343"/>
      <c r="D18" s="344" t="s">
        <v>12</v>
      </c>
      <c r="E18" s="345" t="s">
        <v>394</v>
      </c>
      <c r="F18" s="346">
        <f>F2031</f>
        <v>181697047.09999999</v>
      </c>
      <c r="G18" s="347">
        <f>G2031</f>
        <v>248175177.24000001</v>
      </c>
      <c r="H18" s="346">
        <f>H2031</f>
        <v>99772638.377499998</v>
      </c>
      <c r="I18" s="346">
        <f>I2031</f>
        <v>179620553.91</v>
      </c>
    </row>
    <row r="19" spans="1:9" ht="21.95" customHeight="1" x14ac:dyDescent="0.25">
      <c r="A19" s="348"/>
      <c r="B19" s="349"/>
      <c r="C19" s="349"/>
      <c r="D19" s="350"/>
      <c r="E19" s="351" t="s">
        <v>57</v>
      </c>
      <c r="F19" s="352">
        <v>2147183216.3900001</v>
      </c>
      <c r="G19" s="353">
        <v>3463121596.6700001</v>
      </c>
      <c r="H19" s="354">
        <f t="shared" ref="H19:I19" si="1">SUM(H7:H18)</f>
        <v>2339609921.8982143</v>
      </c>
      <c r="I19" s="353">
        <f t="shared" si="1"/>
        <v>3711099332</v>
      </c>
    </row>
    <row r="20" spans="1:9" ht="21.95" customHeight="1" x14ac:dyDescent="0.25">
      <c r="A20" s="1043" t="s">
        <v>395</v>
      </c>
      <c r="B20" s="1044"/>
      <c r="C20" s="1044"/>
      <c r="D20" s="1044"/>
      <c r="E20" s="1044"/>
      <c r="F20" s="1044"/>
      <c r="G20" s="1044"/>
      <c r="H20" s="1044"/>
      <c r="I20" s="1045"/>
    </row>
    <row r="21" spans="1:9" ht="21.95" customHeight="1" x14ac:dyDescent="0.25">
      <c r="A21" s="348"/>
      <c r="B21" s="355"/>
      <c r="C21" s="355"/>
      <c r="D21" s="350" t="s">
        <v>12</v>
      </c>
      <c r="E21" s="351" t="s">
        <v>53</v>
      </c>
      <c r="F21" s="356">
        <v>1296264216.3900001</v>
      </c>
      <c r="G21" s="356">
        <f t="shared" ref="F21:I22" si="2">G38+G199+G298+G357+G453+G635+G1108+G1185+G1418+G1779+G1851+G2033</f>
        <v>2254885810.0834999</v>
      </c>
      <c r="H21" s="356">
        <f>H38+H199+H298+H357+H453+H635+H1108+H1185+H1418+H1779+H1851+H2033</f>
        <v>1646032389.488214</v>
      </c>
      <c r="I21" s="353">
        <f t="shared" si="2"/>
        <v>2219236581.6299996</v>
      </c>
    </row>
    <row r="22" spans="1:9" ht="21.95" customHeight="1" x14ac:dyDescent="0.25">
      <c r="A22" s="357"/>
      <c r="B22" s="358"/>
      <c r="C22" s="358"/>
      <c r="D22" s="359" t="s">
        <v>12</v>
      </c>
      <c r="E22" s="360" t="s">
        <v>55</v>
      </c>
      <c r="F22" s="361">
        <f t="shared" si="2"/>
        <v>850919000</v>
      </c>
      <c r="G22" s="361">
        <f t="shared" si="2"/>
        <v>1208835786.5899999</v>
      </c>
      <c r="H22" s="361">
        <f>H39+H200+H299+H358+H454+H636+H1109+H1186+H1419+H1780+H1852+H2034</f>
        <v>693577532.41000009</v>
      </c>
      <c r="I22" s="415">
        <f t="shared" si="2"/>
        <v>1491862750.3699999</v>
      </c>
    </row>
    <row r="23" spans="1:9" ht="21.95" customHeight="1" x14ac:dyDescent="0.25">
      <c r="A23" s="362"/>
      <c r="B23" s="362"/>
      <c r="C23" s="362"/>
      <c r="D23" s="363" t="s">
        <v>12</v>
      </c>
      <c r="E23" s="364" t="s">
        <v>57</v>
      </c>
      <c r="F23" s="365">
        <f>F21+F22</f>
        <v>2147183216.3900001</v>
      </c>
      <c r="G23" s="365">
        <v>3463121596.6700001</v>
      </c>
      <c r="H23" s="365">
        <f t="shared" ref="H23:I23" si="3">H21+H22</f>
        <v>2339609921.8982143</v>
      </c>
      <c r="I23" s="365">
        <f t="shared" si="3"/>
        <v>3711099331.9999995</v>
      </c>
    </row>
    <row r="24" spans="1:9" ht="18.75" x14ac:dyDescent="0.25">
      <c r="A24" s="972" t="s">
        <v>85</v>
      </c>
      <c r="B24" s="973"/>
      <c r="C24" s="973"/>
      <c r="D24" s="973"/>
      <c r="E24" s="973"/>
      <c r="F24" s="973"/>
      <c r="G24" s="973"/>
      <c r="H24" s="973"/>
      <c r="I24" s="974"/>
    </row>
    <row r="25" spans="1:9" ht="18.75" x14ac:dyDescent="0.25">
      <c r="A25" s="972" t="s">
        <v>1</v>
      </c>
      <c r="B25" s="973"/>
      <c r="C25" s="973"/>
      <c r="D25" s="973"/>
      <c r="E25" s="973"/>
      <c r="F25" s="973"/>
      <c r="G25" s="973"/>
      <c r="H25" s="973"/>
      <c r="I25" s="974"/>
    </row>
    <row r="26" spans="1:9" ht="18.75" x14ac:dyDescent="0.25">
      <c r="A26" s="972" t="s">
        <v>58</v>
      </c>
      <c r="B26" s="973"/>
      <c r="C26" s="973"/>
      <c r="D26" s="973"/>
      <c r="E26" s="973"/>
      <c r="F26" s="973"/>
      <c r="G26" s="973"/>
      <c r="H26" s="973"/>
      <c r="I26" s="974"/>
    </row>
    <row r="27" spans="1:9" ht="18" customHeight="1" x14ac:dyDescent="0.25">
      <c r="A27" s="1026" t="s">
        <v>379</v>
      </c>
      <c r="B27" s="1027"/>
      <c r="C27" s="1027"/>
      <c r="D27" s="1027"/>
      <c r="E27" s="1027"/>
      <c r="F27" s="1027"/>
      <c r="G27" s="1027"/>
      <c r="H27" s="1027"/>
      <c r="I27" s="1028"/>
    </row>
    <row r="28" spans="1:9" s="310" customFormat="1" ht="18.75" x14ac:dyDescent="0.25">
      <c r="A28" s="1029" t="s">
        <v>396</v>
      </c>
      <c r="B28" s="1029"/>
      <c r="C28" s="1029"/>
      <c r="D28" s="1029"/>
      <c r="E28" s="1029"/>
      <c r="F28" s="1029"/>
      <c r="G28" s="1029"/>
      <c r="H28" s="1029"/>
      <c r="I28" s="1029"/>
    </row>
    <row r="29" spans="1:9" s="311" customFormat="1" ht="35.25" x14ac:dyDescent="0.25">
      <c r="A29" s="319" t="s">
        <v>380</v>
      </c>
      <c r="B29" s="320" t="s">
        <v>88</v>
      </c>
      <c r="C29" s="320" t="s">
        <v>381</v>
      </c>
      <c r="D29" s="320" t="s">
        <v>5</v>
      </c>
      <c r="E29" s="321" t="s">
        <v>89</v>
      </c>
      <c r="F29" s="322" t="s">
        <v>7</v>
      </c>
      <c r="G29" s="322" t="s">
        <v>8</v>
      </c>
      <c r="H29" s="320" t="s">
        <v>382</v>
      </c>
      <c r="I29" s="416" t="s">
        <v>10</v>
      </c>
    </row>
    <row r="30" spans="1:9" s="310" customFormat="1" ht="21.95" customHeight="1" x14ac:dyDescent="0.25">
      <c r="A30" s="325">
        <v>11100100100</v>
      </c>
      <c r="B30" s="333" t="s">
        <v>21</v>
      </c>
      <c r="C30" s="366"/>
      <c r="D30" s="328" t="s">
        <v>12</v>
      </c>
      <c r="E30" s="329" t="s">
        <v>397</v>
      </c>
      <c r="F30" s="367">
        <f>F91</f>
        <v>66880453.333333343</v>
      </c>
      <c r="G30" s="367">
        <f t="shared" ref="G30:I30" si="4">G91</f>
        <v>172708368</v>
      </c>
      <c r="H30" s="367">
        <f t="shared" si="4"/>
        <v>30526906.619999997</v>
      </c>
      <c r="I30" s="367">
        <f t="shared" si="4"/>
        <v>117523803.92</v>
      </c>
    </row>
    <row r="31" spans="1:9" s="310" customFormat="1" ht="21.95" customHeight="1" x14ac:dyDescent="0.25">
      <c r="A31" s="332">
        <v>11118300100</v>
      </c>
      <c r="B31" s="333" t="s">
        <v>21</v>
      </c>
      <c r="C31" s="334"/>
      <c r="D31" s="328" t="s">
        <v>12</v>
      </c>
      <c r="E31" s="335" t="s">
        <v>398</v>
      </c>
      <c r="F31" s="368">
        <f>F126</f>
        <v>2429305.3499999996</v>
      </c>
      <c r="G31" s="368">
        <f t="shared" ref="G31:I31" si="5">G126</f>
        <v>3462135.2750000004</v>
      </c>
      <c r="H31" s="368">
        <f t="shared" si="5"/>
        <v>1383594</v>
      </c>
      <c r="I31" s="368">
        <f t="shared" si="5"/>
        <v>4690391</v>
      </c>
    </row>
    <row r="32" spans="1:9" s="310" customFormat="1" ht="21.95" customHeight="1" x14ac:dyDescent="0.25">
      <c r="A32" s="332">
        <v>11101800100</v>
      </c>
      <c r="B32" s="333" t="s">
        <v>21</v>
      </c>
      <c r="C32" s="338"/>
      <c r="D32" s="328" t="s">
        <v>12</v>
      </c>
      <c r="E32" s="335" t="s">
        <v>399</v>
      </c>
      <c r="F32" s="368">
        <f>F179</f>
        <v>126012582.45</v>
      </c>
      <c r="G32" s="368">
        <f t="shared" ref="G32:I32" si="6">G179</f>
        <v>192993873.67500001</v>
      </c>
      <c r="H32" s="368">
        <f t="shared" si="6"/>
        <v>92802380.010000005</v>
      </c>
      <c r="I32" s="368">
        <f t="shared" si="6"/>
        <v>155438570</v>
      </c>
    </row>
    <row r="33" spans="1:9" s="310" customFormat="1" ht="21.95" customHeight="1" x14ac:dyDescent="0.25">
      <c r="A33" s="332"/>
      <c r="B33" s="333"/>
      <c r="C33" s="334"/>
      <c r="D33" s="328"/>
      <c r="E33" s="335"/>
      <c r="F33" s="368"/>
      <c r="G33" s="369"/>
      <c r="H33" s="369"/>
      <c r="I33" s="402"/>
    </row>
    <row r="34" spans="1:9" s="310" customFormat="1" ht="21.95" customHeight="1" x14ac:dyDescent="0.25">
      <c r="A34" s="332"/>
      <c r="B34" s="333"/>
      <c r="C34" s="334"/>
      <c r="D34" s="328"/>
      <c r="E34" s="335"/>
      <c r="F34" s="368"/>
      <c r="G34" s="369"/>
      <c r="H34" s="369"/>
      <c r="I34" s="402"/>
    </row>
    <row r="35" spans="1:9" s="310" customFormat="1" ht="21.95" customHeight="1" x14ac:dyDescent="0.25">
      <c r="A35" s="332"/>
      <c r="B35" s="333"/>
      <c r="C35" s="334"/>
      <c r="D35" s="328"/>
      <c r="E35" s="335"/>
      <c r="F35" s="368"/>
      <c r="G35" s="369"/>
      <c r="H35" s="369"/>
      <c r="I35" s="417"/>
    </row>
    <row r="36" spans="1:9" s="310" customFormat="1" ht="21.95" customHeight="1" x14ac:dyDescent="0.25">
      <c r="A36" s="370"/>
      <c r="B36" s="371"/>
      <c r="C36" s="372"/>
      <c r="D36" s="328" t="s">
        <v>12</v>
      </c>
      <c r="E36" s="373" t="s">
        <v>400</v>
      </c>
      <c r="F36" s="374">
        <f>SUM(F30:F32)</f>
        <v>195322341.13333333</v>
      </c>
      <c r="G36" s="374">
        <f t="shared" ref="G36:I36" si="7">SUM(G30:G32)</f>
        <v>369164376.95000005</v>
      </c>
      <c r="H36" s="374">
        <f t="shared" si="7"/>
        <v>124712880.63</v>
      </c>
      <c r="I36" s="418">
        <f t="shared" si="7"/>
        <v>277652764.92000002</v>
      </c>
    </row>
    <row r="37" spans="1:9" s="310" customFormat="1" ht="21.95" customHeight="1" x14ac:dyDescent="0.25">
      <c r="A37" s="999" t="s">
        <v>395</v>
      </c>
      <c r="B37" s="1000"/>
      <c r="C37" s="1000"/>
      <c r="D37" s="1000"/>
      <c r="E37" s="1000"/>
      <c r="F37" s="1000"/>
      <c r="G37" s="1000"/>
      <c r="H37" s="1000"/>
      <c r="I37" s="1001"/>
    </row>
    <row r="38" spans="1:9" s="310" customFormat="1" ht="21.95" customHeight="1" x14ac:dyDescent="0.25">
      <c r="A38" s="375"/>
      <c r="B38" s="376"/>
      <c r="C38" s="377"/>
      <c r="D38" s="328" t="s">
        <v>12</v>
      </c>
      <c r="E38" s="378" t="s">
        <v>53</v>
      </c>
      <c r="F38" s="379">
        <f t="shared" ref="F38:I39" si="8">F89+F124+F177</f>
        <v>127481341.13333336</v>
      </c>
      <c r="G38" s="379">
        <f t="shared" si="8"/>
        <v>263214376.94999999</v>
      </c>
      <c r="H38" s="379">
        <f t="shared" si="8"/>
        <v>100542880.63</v>
      </c>
      <c r="I38" s="419">
        <f t="shared" si="8"/>
        <v>121352764.92</v>
      </c>
    </row>
    <row r="39" spans="1:9" s="310" customFormat="1" ht="21.95" customHeight="1" x14ac:dyDescent="0.25">
      <c r="A39" s="380"/>
      <c r="B39" s="381"/>
      <c r="C39" s="382"/>
      <c r="D39" s="328" t="s">
        <v>12</v>
      </c>
      <c r="E39" s="383" t="s">
        <v>55</v>
      </c>
      <c r="F39" s="384">
        <f t="shared" si="8"/>
        <v>67841000</v>
      </c>
      <c r="G39" s="384">
        <f t="shared" si="8"/>
        <v>105950000</v>
      </c>
      <c r="H39" s="384">
        <f t="shared" si="8"/>
        <v>24170000</v>
      </c>
      <c r="I39" s="420">
        <f t="shared" si="8"/>
        <v>156300000</v>
      </c>
    </row>
    <row r="40" spans="1:9" s="310" customFormat="1" ht="21.95" customHeight="1" x14ac:dyDescent="0.25">
      <c r="A40" s="385"/>
      <c r="B40" s="386"/>
      <c r="C40" s="387"/>
      <c r="D40" s="344" t="s">
        <v>12</v>
      </c>
      <c r="E40" s="388" t="s">
        <v>57</v>
      </c>
      <c r="F40" s="389">
        <f>F38+F39</f>
        <v>195322341.13333336</v>
      </c>
      <c r="G40" s="389">
        <f t="shared" ref="G40:I40" si="9">G38+G39</f>
        <v>369164376.94999999</v>
      </c>
      <c r="H40" s="389">
        <f>SUM(H38:H39)</f>
        <v>124712880.63</v>
      </c>
      <c r="I40" s="389">
        <f t="shared" si="9"/>
        <v>277652764.92000002</v>
      </c>
    </row>
    <row r="41" spans="1:9" ht="18.75" x14ac:dyDescent="0.25">
      <c r="A41" s="1030" t="s">
        <v>85</v>
      </c>
      <c r="B41" s="1030"/>
      <c r="C41" s="1030"/>
      <c r="D41" s="1030"/>
      <c r="E41" s="1030"/>
      <c r="F41" s="1030"/>
      <c r="G41" s="1030"/>
      <c r="H41" s="1030"/>
      <c r="I41" s="1030"/>
    </row>
    <row r="42" spans="1:9" ht="18.75" x14ac:dyDescent="0.25">
      <c r="A42" s="1030" t="s">
        <v>1</v>
      </c>
      <c r="B42" s="1030"/>
      <c r="C42" s="1030"/>
      <c r="D42" s="1030"/>
      <c r="E42" s="1030"/>
      <c r="F42" s="1030"/>
      <c r="G42" s="1030"/>
      <c r="H42" s="1030"/>
      <c r="I42" s="1030"/>
    </row>
    <row r="43" spans="1:9" ht="18.75" x14ac:dyDescent="0.25">
      <c r="A43" s="1030" t="s">
        <v>58</v>
      </c>
      <c r="B43" s="1030"/>
      <c r="C43" s="1030"/>
      <c r="D43" s="1030"/>
      <c r="E43" s="1030"/>
      <c r="F43" s="1030"/>
      <c r="G43" s="1030"/>
      <c r="H43" s="1030"/>
      <c r="I43" s="1030"/>
    </row>
    <row r="44" spans="1:9" ht="21" customHeight="1" x14ac:dyDescent="0.25">
      <c r="A44" s="1031" t="s">
        <v>379</v>
      </c>
      <c r="B44" s="1032"/>
      <c r="C44" s="1032"/>
      <c r="D44" s="1032"/>
      <c r="E44" s="1032"/>
      <c r="F44" s="1032"/>
      <c r="G44" s="1032"/>
      <c r="H44" s="1032"/>
      <c r="I44" s="1033"/>
    </row>
    <row r="45" spans="1:9" s="310" customFormat="1" ht="18.75" x14ac:dyDescent="0.25">
      <c r="A45" s="1034" t="s">
        <v>401</v>
      </c>
      <c r="B45" s="1035"/>
      <c r="C45" s="1035"/>
      <c r="D45" s="1035"/>
      <c r="E45" s="1035"/>
      <c r="F45" s="1035"/>
      <c r="G45" s="1035"/>
      <c r="H45" s="1035"/>
      <c r="I45" s="1036"/>
    </row>
    <row r="46" spans="1:9" s="311" customFormat="1" ht="35.25" x14ac:dyDescent="0.25">
      <c r="A46" s="390" t="s">
        <v>380</v>
      </c>
      <c r="B46" s="322" t="s">
        <v>88</v>
      </c>
      <c r="C46" s="322" t="s">
        <v>381</v>
      </c>
      <c r="D46" s="322" t="s">
        <v>5</v>
      </c>
      <c r="E46" s="391" t="s">
        <v>89</v>
      </c>
      <c r="F46" s="322" t="s">
        <v>7</v>
      </c>
      <c r="G46" s="322" t="s">
        <v>8</v>
      </c>
      <c r="H46" s="320" t="s">
        <v>382</v>
      </c>
      <c r="I46" s="416" t="s">
        <v>10</v>
      </c>
    </row>
    <row r="47" spans="1:9" s="310" customFormat="1" ht="18" customHeight="1" x14ac:dyDescent="0.25">
      <c r="A47" s="392">
        <v>20000000</v>
      </c>
      <c r="B47" s="393"/>
      <c r="C47" s="394"/>
      <c r="D47" s="328"/>
      <c r="E47" s="395" t="s">
        <v>47</v>
      </c>
      <c r="F47" s="396"/>
      <c r="G47" s="396"/>
      <c r="H47" s="396"/>
      <c r="I47" s="421"/>
    </row>
    <row r="48" spans="1:9" s="310" customFormat="1" ht="18" customHeight="1" x14ac:dyDescent="0.25">
      <c r="A48" s="318">
        <v>21000000</v>
      </c>
      <c r="B48" s="363"/>
      <c r="C48" s="397"/>
      <c r="D48" s="328"/>
      <c r="E48" s="398" t="s">
        <v>53</v>
      </c>
      <c r="F48" s="369"/>
      <c r="G48" s="369"/>
      <c r="H48" s="369"/>
      <c r="I48" s="369"/>
    </row>
    <row r="49" spans="1:9" s="310" customFormat="1" ht="18" customHeight="1" x14ac:dyDescent="0.25">
      <c r="A49" s="318">
        <v>21010000</v>
      </c>
      <c r="B49" s="363"/>
      <c r="C49" s="397"/>
      <c r="D49" s="328"/>
      <c r="E49" s="398" t="s">
        <v>402</v>
      </c>
      <c r="F49" s="369"/>
      <c r="G49" s="369"/>
      <c r="H49" s="369"/>
      <c r="I49" s="369"/>
    </row>
    <row r="50" spans="1:9" s="310" customFormat="1" ht="18" customHeight="1" x14ac:dyDescent="0.25">
      <c r="A50" s="399">
        <v>21010101</v>
      </c>
      <c r="B50" s="333"/>
      <c r="C50" s="400"/>
      <c r="D50" s="328"/>
      <c r="E50" s="401" t="s">
        <v>403</v>
      </c>
      <c r="F50" s="402"/>
      <c r="G50" s="402"/>
      <c r="H50" s="402"/>
      <c r="I50" s="402"/>
    </row>
    <row r="51" spans="1:9" s="310" customFormat="1" ht="36.950000000000003" customHeight="1" x14ac:dyDescent="0.25">
      <c r="A51" s="403">
        <v>21010102</v>
      </c>
      <c r="B51" s="333" t="s">
        <v>21</v>
      </c>
      <c r="C51" s="328"/>
      <c r="D51" s="328" t="s">
        <v>12</v>
      </c>
      <c r="E51" s="401" t="s">
        <v>404</v>
      </c>
      <c r="F51" s="402">
        <v>28395397.5</v>
      </c>
      <c r="G51" s="402">
        <v>34074477</v>
      </c>
      <c r="H51" s="404">
        <v>8024093.6799999997</v>
      </c>
      <c r="I51" s="404">
        <v>12036140.52</v>
      </c>
    </row>
    <row r="52" spans="1:9" s="310" customFormat="1" ht="18" customHeight="1" x14ac:dyDescent="0.25">
      <c r="A52" s="318">
        <v>21020000</v>
      </c>
      <c r="B52" s="363"/>
      <c r="C52" s="397"/>
      <c r="D52" s="328"/>
      <c r="E52" s="398" t="s">
        <v>405</v>
      </c>
      <c r="F52" s="402"/>
      <c r="G52" s="402"/>
      <c r="H52" s="405"/>
      <c r="I52" s="405"/>
    </row>
    <row r="53" spans="1:9" s="310" customFormat="1" ht="18" customHeight="1" x14ac:dyDescent="0.25">
      <c r="A53" s="318">
        <v>21020200</v>
      </c>
      <c r="B53" s="363"/>
      <c r="C53" s="397"/>
      <c r="D53" s="328"/>
      <c r="E53" s="398" t="s">
        <v>406</v>
      </c>
      <c r="F53" s="406"/>
      <c r="G53" s="402"/>
      <c r="H53" s="407"/>
      <c r="I53" s="405"/>
    </row>
    <row r="54" spans="1:9" s="310" customFormat="1" ht="18" customHeight="1" x14ac:dyDescent="0.25">
      <c r="A54" s="403">
        <v>21200201</v>
      </c>
      <c r="B54" s="333" t="s">
        <v>21</v>
      </c>
      <c r="C54" s="328"/>
      <c r="D54" s="328" t="s">
        <v>12</v>
      </c>
      <c r="E54" s="401" t="s">
        <v>407</v>
      </c>
      <c r="F54" s="402">
        <v>2418689.1666666698</v>
      </c>
      <c r="G54" s="402">
        <v>2902427</v>
      </c>
      <c r="H54" s="405"/>
      <c r="I54" s="405"/>
    </row>
    <row r="55" spans="1:9" s="310" customFormat="1" ht="18" customHeight="1" x14ac:dyDescent="0.25">
      <c r="A55" s="403">
        <v>21200204</v>
      </c>
      <c r="B55" s="333" t="s">
        <v>21</v>
      </c>
      <c r="C55" s="328"/>
      <c r="D55" s="328" t="s">
        <v>12</v>
      </c>
      <c r="E55" s="335" t="s">
        <v>408</v>
      </c>
      <c r="F55" s="402">
        <v>1073601.66666667</v>
      </c>
      <c r="G55" s="402">
        <v>1288322</v>
      </c>
      <c r="H55" s="405">
        <v>2406760.35</v>
      </c>
      <c r="I55" s="405">
        <v>3610140.52</v>
      </c>
    </row>
    <row r="56" spans="1:9" s="310" customFormat="1" ht="18" customHeight="1" x14ac:dyDescent="0.25">
      <c r="A56" s="403">
        <v>21200206</v>
      </c>
      <c r="B56" s="333" t="s">
        <v>21</v>
      </c>
      <c r="C56" s="328"/>
      <c r="D56" s="328" t="s">
        <v>12</v>
      </c>
      <c r="E56" s="335" t="s">
        <v>409</v>
      </c>
      <c r="F56" s="402">
        <v>2005926.66666667</v>
      </c>
      <c r="G56" s="402">
        <v>2407112</v>
      </c>
      <c r="H56" s="405">
        <v>2406760.35</v>
      </c>
      <c r="I56" s="405">
        <v>3610140.52</v>
      </c>
    </row>
    <row r="57" spans="1:9" s="310" customFormat="1" ht="18" customHeight="1" x14ac:dyDescent="0.25">
      <c r="A57" s="403">
        <v>21200209</v>
      </c>
      <c r="B57" s="333" t="s">
        <v>21</v>
      </c>
      <c r="C57" s="328"/>
      <c r="D57" s="328" t="s">
        <v>12</v>
      </c>
      <c r="E57" s="335" t="s">
        <v>410</v>
      </c>
      <c r="F57" s="402">
        <v>1199681.66666667</v>
      </c>
      <c r="G57" s="402">
        <v>1439618</v>
      </c>
      <c r="H57" s="405">
        <v>802409.87</v>
      </c>
      <c r="I57" s="405">
        <v>1203614.8</v>
      </c>
    </row>
    <row r="58" spans="1:9" s="310" customFormat="1" ht="18" customHeight="1" x14ac:dyDescent="0.25">
      <c r="A58" s="403">
        <v>21200210</v>
      </c>
      <c r="B58" s="333" t="s">
        <v>21</v>
      </c>
      <c r="C58" s="328"/>
      <c r="D58" s="328" t="s">
        <v>12</v>
      </c>
      <c r="E58" s="335" t="s">
        <v>411</v>
      </c>
      <c r="F58" s="402">
        <v>19000000</v>
      </c>
      <c r="G58" s="402">
        <v>22800000</v>
      </c>
      <c r="H58" s="405"/>
      <c r="I58" s="405">
        <v>35358444</v>
      </c>
    </row>
    <row r="59" spans="1:9" s="310" customFormat="1" ht="18" customHeight="1" x14ac:dyDescent="0.25">
      <c r="A59" s="403">
        <v>21200212</v>
      </c>
      <c r="B59" s="333" t="s">
        <v>21</v>
      </c>
      <c r="C59" s="328"/>
      <c r="D59" s="328" t="s">
        <v>12</v>
      </c>
      <c r="E59" s="335" t="s">
        <v>412</v>
      </c>
      <c r="F59" s="402">
        <v>200000</v>
      </c>
      <c r="G59" s="402">
        <v>240000</v>
      </c>
      <c r="H59" s="405"/>
      <c r="I59" s="405"/>
    </row>
    <row r="60" spans="1:9" s="310" customFormat="1" ht="18" customHeight="1" x14ac:dyDescent="0.25">
      <c r="A60" s="403">
        <v>21200214</v>
      </c>
      <c r="B60" s="333" t="s">
        <v>21</v>
      </c>
      <c r="C60" s="328"/>
      <c r="D60" s="328" t="s">
        <v>12</v>
      </c>
      <c r="E60" s="335" t="s">
        <v>413</v>
      </c>
      <c r="F60" s="402">
        <v>1018425.83333333</v>
      </c>
      <c r="G60" s="402">
        <v>1222111</v>
      </c>
      <c r="H60" s="405">
        <v>6018074</v>
      </c>
      <c r="I60" s="405">
        <v>9027111</v>
      </c>
    </row>
    <row r="61" spans="1:9" s="310" customFormat="1" ht="18" customHeight="1" x14ac:dyDescent="0.25">
      <c r="A61" s="403">
        <v>21200217</v>
      </c>
      <c r="B61" s="333" t="s">
        <v>21</v>
      </c>
      <c r="C61" s="328"/>
      <c r="D61" s="328" t="s">
        <v>12</v>
      </c>
      <c r="E61" s="335" t="s">
        <v>414</v>
      </c>
      <c r="F61" s="402">
        <v>21159.166666666701</v>
      </c>
      <c r="G61" s="402">
        <v>25391</v>
      </c>
      <c r="H61" s="405">
        <v>1112783.33</v>
      </c>
      <c r="I61" s="405">
        <v>1669175</v>
      </c>
    </row>
    <row r="62" spans="1:9" s="310" customFormat="1" ht="18" customHeight="1" x14ac:dyDescent="0.25">
      <c r="A62" s="403">
        <v>21200228</v>
      </c>
      <c r="B62" s="333" t="s">
        <v>21</v>
      </c>
      <c r="C62" s="328"/>
      <c r="D62" s="328" t="s">
        <v>12</v>
      </c>
      <c r="E62" s="335" t="s">
        <v>415</v>
      </c>
      <c r="F62" s="402">
        <v>612571.66666666698</v>
      </c>
      <c r="G62" s="402">
        <v>735086</v>
      </c>
      <c r="H62" s="405">
        <v>2006025.04</v>
      </c>
      <c r="I62" s="405">
        <v>3009037.56</v>
      </c>
    </row>
    <row r="63" spans="1:9" s="310" customFormat="1" ht="18" customHeight="1" x14ac:dyDescent="0.25">
      <c r="A63" s="408"/>
      <c r="B63" s="409"/>
      <c r="C63" s="410"/>
      <c r="D63" s="411"/>
      <c r="E63" s="412" t="s">
        <v>416</v>
      </c>
      <c r="F63" s="402"/>
      <c r="G63" s="402"/>
      <c r="H63" s="405"/>
      <c r="I63" s="405"/>
    </row>
    <row r="64" spans="1:9" s="310" customFormat="1" ht="18" customHeight="1" x14ac:dyDescent="0.25">
      <c r="A64" s="332"/>
      <c r="B64" s="333" t="s">
        <v>21</v>
      </c>
      <c r="C64" s="328"/>
      <c r="D64" s="328" t="s">
        <v>12</v>
      </c>
      <c r="E64" s="413" t="s">
        <v>417</v>
      </c>
      <c r="F64" s="402"/>
      <c r="G64" s="402">
        <v>47361912</v>
      </c>
      <c r="H64" s="405"/>
      <c r="I64" s="405"/>
    </row>
    <row r="65" spans="1:9" s="310" customFormat="1" ht="18" customHeight="1" x14ac:dyDescent="0.25">
      <c r="A65" s="332"/>
      <c r="B65" s="333"/>
      <c r="C65" s="328"/>
      <c r="D65" s="328"/>
      <c r="E65" s="413" t="s">
        <v>411</v>
      </c>
      <c r="F65" s="402"/>
      <c r="G65" s="406">
        <v>42361912</v>
      </c>
      <c r="H65" s="422"/>
      <c r="I65" s="458">
        <v>20000000</v>
      </c>
    </row>
    <row r="66" spans="1:9" s="310" customFormat="1" ht="18" customHeight="1" x14ac:dyDescent="0.25">
      <c r="A66" s="423">
        <v>21020600</v>
      </c>
      <c r="B66" s="424"/>
      <c r="C66" s="425"/>
      <c r="D66" s="424"/>
      <c r="E66" s="398" t="s">
        <v>418</v>
      </c>
      <c r="F66" s="402"/>
      <c r="G66" s="402"/>
      <c r="H66" s="422"/>
      <c r="I66" s="402"/>
    </row>
    <row r="67" spans="1:9" s="310" customFormat="1" ht="35.25" customHeight="1" x14ac:dyDescent="0.25">
      <c r="A67" s="426">
        <v>21020604</v>
      </c>
      <c r="B67" s="333" t="s">
        <v>21</v>
      </c>
      <c r="C67" s="427"/>
      <c r="D67" s="328" t="s">
        <v>12</v>
      </c>
      <c r="E67" s="401" t="s">
        <v>419</v>
      </c>
      <c r="F67" s="402">
        <v>1600000</v>
      </c>
      <c r="G67" s="402">
        <v>2000000</v>
      </c>
      <c r="H67" s="402">
        <v>1600000</v>
      </c>
      <c r="I67" s="429">
        <v>8000000</v>
      </c>
    </row>
    <row r="68" spans="1:9" s="310" customFormat="1" ht="18" customHeight="1" x14ac:dyDescent="0.25">
      <c r="A68" s="428">
        <v>22020000</v>
      </c>
      <c r="B68" s="424"/>
      <c r="C68" s="425"/>
      <c r="D68" s="328"/>
      <c r="E68" s="398" t="s">
        <v>420</v>
      </c>
      <c r="F68" s="402"/>
      <c r="G68" s="402"/>
      <c r="H68" s="422"/>
      <c r="I68" s="402"/>
    </row>
    <row r="69" spans="1:9" s="310" customFormat="1" ht="18" customHeight="1" x14ac:dyDescent="0.25">
      <c r="A69" s="423">
        <v>22020100</v>
      </c>
      <c r="B69" s="424"/>
      <c r="C69" s="425"/>
      <c r="D69" s="328"/>
      <c r="E69" s="398" t="s">
        <v>421</v>
      </c>
      <c r="F69" s="402"/>
      <c r="G69" s="402"/>
      <c r="H69" s="422"/>
      <c r="I69" s="402"/>
    </row>
    <row r="70" spans="1:9" s="310" customFormat="1" ht="18" customHeight="1" x14ac:dyDescent="0.25">
      <c r="A70" s="332">
        <v>22020102</v>
      </c>
      <c r="B70" s="333" t="s">
        <v>21</v>
      </c>
      <c r="C70" s="334"/>
      <c r="D70" s="328" t="s">
        <v>12</v>
      </c>
      <c r="E70" s="413" t="s">
        <v>422</v>
      </c>
      <c r="F70" s="402"/>
      <c r="G70" s="402"/>
      <c r="H70" s="402"/>
      <c r="I70" s="402"/>
    </row>
    <row r="71" spans="1:9" s="310" customFormat="1" ht="18" customHeight="1" x14ac:dyDescent="0.25">
      <c r="A71" s="332">
        <v>22020104</v>
      </c>
      <c r="B71" s="333" t="s">
        <v>21</v>
      </c>
      <c r="C71" s="334"/>
      <c r="D71" s="328" t="s">
        <v>12</v>
      </c>
      <c r="E71" s="413" t="s">
        <v>423</v>
      </c>
      <c r="F71" s="402">
        <v>50000</v>
      </c>
      <c r="G71" s="402">
        <v>1000000</v>
      </c>
      <c r="H71" s="429"/>
      <c r="I71" s="429"/>
    </row>
    <row r="72" spans="1:9" s="310" customFormat="1" ht="18" customHeight="1" x14ac:dyDescent="0.25">
      <c r="A72" s="408">
        <v>22020400</v>
      </c>
      <c r="B72" s="411"/>
      <c r="C72" s="410"/>
      <c r="D72" s="328"/>
      <c r="E72" s="412" t="s">
        <v>424</v>
      </c>
      <c r="F72" s="406"/>
      <c r="G72" s="406"/>
      <c r="H72" s="430"/>
      <c r="I72" s="406"/>
    </row>
    <row r="73" spans="1:9" s="310" customFormat="1" ht="18" customHeight="1" x14ac:dyDescent="0.25">
      <c r="A73" s="332">
        <v>22020303</v>
      </c>
      <c r="B73" s="333"/>
      <c r="C73" s="334"/>
      <c r="D73" s="328"/>
      <c r="E73" s="413" t="s">
        <v>425</v>
      </c>
      <c r="F73" s="402"/>
      <c r="G73" s="402"/>
      <c r="H73" s="422"/>
      <c r="I73" s="402">
        <v>800000</v>
      </c>
    </row>
    <row r="74" spans="1:9" s="310" customFormat="1" ht="18" customHeight="1" x14ac:dyDescent="0.25">
      <c r="A74" s="408">
        <v>22020400</v>
      </c>
      <c r="B74" s="411"/>
      <c r="C74" s="410"/>
      <c r="D74" s="328"/>
      <c r="E74" s="412" t="s">
        <v>426</v>
      </c>
      <c r="F74" s="402"/>
      <c r="G74" s="402"/>
      <c r="H74" s="422"/>
      <c r="I74" s="402"/>
    </row>
    <row r="75" spans="1:9" s="310" customFormat="1" ht="18" customHeight="1" x14ac:dyDescent="0.25">
      <c r="A75" s="408">
        <v>22020500</v>
      </c>
      <c r="B75" s="411"/>
      <c r="C75" s="410"/>
      <c r="D75" s="328"/>
      <c r="E75" s="412" t="s">
        <v>427</v>
      </c>
      <c r="F75" s="402"/>
      <c r="G75" s="402"/>
      <c r="H75" s="422"/>
      <c r="I75" s="402"/>
    </row>
    <row r="76" spans="1:9" s="310" customFormat="1" ht="18" customHeight="1" x14ac:dyDescent="0.25">
      <c r="A76" s="332">
        <v>22020501</v>
      </c>
      <c r="B76" s="333" t="s">
        <v>21</v>
      </c>
      <c r="C76" s="334"/>
      <c r="D76" s="328" t="s">
        <v>12</v>
      </c>
      <c r="E76" s="413" t="s">
        <v>428</v>
      </c>
      <c r="F76" s="402">
        <v>450000</v>
      </c>
      <c r="G76" s="402">
        <v>1000000</v>
      </c>
      <c r="H76" s="429">
        <v>400000</v>
      </c>
      <c r="I76" s="402">
        <v>1000000</v>
      </c>
    </row>
    <row r="77" spans="1:9" s="310" customFormat="1" ht="18" customHeight="1" x14ac:dyDescent="0.25">
      <c r="A77" s="332">
        <v>22020502</v>
      </c>
      <c r="B77" s="333" t="s">
        <v>21</v>
      </c>
      <c r="C77" s="334"/>
      <c r="D77" s="328" t="s">
        <v>12</v>
      </c>
      <c r="E77" s="413" t="s">
        <v>429</v>
      </c>
      <c r="F77" s="402">
        <v>1350000</v>
      </c>
      <c r="G77" s="431">
        <v>3750000</v>
      </c>
      <c r="H77" s="429"/>
      <c r="I77" s="429">
        <v>4000000</v>
      </c>
    </row>
    <row r="78" spans="1:9" s="310" customFormat="1" ht="18" customHeight="1" x14ac:dyDescent="0.25">
      <c r="A78" s="408">
        <v>22020600</v>
      </c>
      <c r="B78" s="411"/>
      <c r="C78" s="410"/>
      <c r="D78" s="328"/>
      <c r="E78" s="412" t="s">
        <v>430</v>
      </c>
      <c r="F78" s="402"/>
      <c r="G78" s="402"/>
      <c r="H78" s="422"/>
      <c r="I78" s="402"/>
    </row>
    <row r="79" spans="1:9" s="310" customFormat="1" ht="18" customHeight="1" x14ac:dyDescent="0.25">
      <c r="A79" s="332">
        <v>22020601</v>
      </c>
      <c r="B79" s="333"/>
      <c r="C79" s="334"/>
      <c r="D79" s="328"/>
      <c r="E79" s="413" t="s">
        <v>431</v>
      </c>
      <c r="F79" s="402"/>
      <c r="G79" s="402"/>
      <c r="H79" s="422"/>
      <c r="I79" s="402"/>
    </row>
    <row r="80" spans="1:9" s="310" customFormat="1" ht="18" customHeight="1" x14ac:dyDescent="0.25">
      <c r="A80" s="332">
        <v>22020604</v>
      </c>
      <c r="B80" s="333" t="s">
        <v>21</v>
      </c>
      <c r="C80" s="334"/>
      <c r="D80" s="328" t="s">
        <v>12</v>
      </c>
      <c r="E80" s="413" t="s">
        <v>432</v>
      </c>
      <c r="F80" s="402">
        <v>3060000</v>
      </c>
      <c r="G80" s="402">
        <v>3600000</v>
      </c>
      <c r="H80" s="432">
        <v>2700000</v>
      </c>
      <c r="I80" s="429">
        <v>8000000</v>
      </c>
    </row>
    <row r="81" spans="1:9" s="310" customFormat="1" ht="18" customHeight="1" x14ac:dyDescent="0.25">
      <c r="A81" s="408">
        <v>22020700</v>
      </c>
      <c r="B81" s="411"/>
      <c r="C81" s="410"/>
      <c r="D81" s="328"/>
      <c r="E81" s="412" t="s">
        <v>433</v>
      </c>
      <c r="F81" s="406"/>
      <c r="G81" s="406"/>
      <c r="H81" s="430"/>
      <c r="I81" s="406"/>
    </row>
    <row r="82" spans="1:9" s="310" customFormat="1" ht="18" customHeight="1" x14ac:dyDescent="0.25">
      <c r="A82" s="332">
        <v>22020711</v>
      </c>
      <c r="B82" s="333"/>
      <c r="C82" s="334"/>
      <c r="D82" s="328"/>
      <c r="E82" s="413" t="s">
        <v>434</v>
      </c>
      <c r="F82" s="402"/>
      <c r="G82" s="402"/>
      <c r="H82" s="422"/>
      <c r="I82" s="402"/>
    </row>
    <row r="83" spans="1:9" s="310" customFormat="1" ht="18" customHeight="1" x14ac:dyDescent="0.25">
      <c r="A83" s="408">
        <v>22021000</v>
      </c>
      <c r="B83" s="411"/>
      <c r="C83" s="410"/>
      <c r="D83" s="328"/>
      <c r="E83" s="412" t="s">
        <v>435</v>
      </c>
      <c r="F83" s="402"/>
      <c r="G83" s="402"/>
      <c r="H83" s="422"/>
      <c r="I83" s="402"/>
    </row>
    <row r="84" spans="1:9" s="310" customFormat="1" ht="18" customHeight="1" x14ac:dyDescent="0.25">
      <c r="A84" s="332">
        <v>22021001</v>
      </c>
      <c r="B84" s="333" t="s">
        <v>21</v>
      </c>
      <c r="C84" s="334"/>
      <c r="D84" s="328" t="s">
        <v>12</v>
      </c>
      <c r="E84" s="335" t="s">
        <v>436</v>
      </c>
      <c r="F84" s="402">
        <v>650000</v>
      </c>
      <c r="G84" s="402">
        <v>1000000</v>
      </c>
      <c r="H84" s="432">
        <v>850000</v>
      </c>
      <c r="I84" s="402">
        <v>2000000</v>
      </c>
    </row>
    <row r="85" spans="1:9" s="310" customFormat="1" ht="18" customHeight="1" x14ac:dyDescent="0.25">
      <c r="A85" s="332">
        <v>22021002</v>
      </c>
      <c r="B85" s="333" t="s">
        <v>21</v>
      </c>
      <c r="C85" s="334"/>
      <c r="D85" s="328" t="s">
        <v>12</v>
      </c>
      <c r="E85" s="335" t="s">
        <v>437</v>
      </c>
      <c r="F85" s="402">
        <v>850000</v>
      </c>
      <c r="G85" s="402">
        <v>1000000</v>
      </c>
      <c r="H85" s="422"/>
      <c r="I85" s="429">
        <v>1000000</v>
      </c>
    </row>
    <row r="86" spans="1:9" s="310" customFormat="1" ht="18" customHeight="1" x14ac:dyDescent="0.25">
      <c r="A86" s="332">
        <v>22021003</v>
      </c>
      <c r="B86" s="333" t="s">
        <v>21</v>
      </c>
      <c r="C86" s="334"/>
      <c r="D86" s="328" t="s">
        <v>12</v>
      </c>
      <c r="E86" s="335" t="s">
        <v>438</v>
      </c>
      <c r="F86" s="402">
        <v>2125000</v>
      </c>
      <c r="G86" s="402">
        <v>2500000</v>
      </c>
      <c r="H86" s="432">
        <v>2200000</v>
      </c>
      <c r="I86" s="402">
        <v>2000000</v>
      </c>
    </row>
    <row r="87" spans="1:9" s="310" customFormat="1" ht="18" customHeight="1" x14ac:dyDescent="0.25">
      <c r="A87" s="408">
        <v>22040100</v>
      </c>
      <c r="B87" s="411"/>
      <c r="C87" s="410"/>
      <c r="D87" s="328"/>
      <c r="E87" s="412" t="s">
        <v>439</v>
      </c>
      <c r="F87" s="402"/>
      <c r="G87" s="402"/>
      <c r="H87" s="422"/>
      <c r="I87" s="402"/>
    </row>
    <row r="88" spans="1:9" s="310" customFormat="1" ht="18" customHeight="1" x14ac:dyDescent="0.25">
      <c r="A88" s="332">
        <v>22040109</v>
      </c>
      <c r="B88" s="333"/>
      <c r="C88" s="334"/>
      <c r="D88" s="328"/>
      <c r="E88" s="335" t="s">
        <v>440</v>
      </c>
      <c r="F88" s="402">
        <v>850000</v>
      </c>
      <c r="G88" s="402">
        <v>1000000</v>
      </c>
      <c r="H88" s="432"/>
      <c r="I88" s="402">
        <v>2000000</v>
      </c>
    </row>
    <row r="89" spans="1:9" s="310" customFormat="1" ht="21.95" customHeight="1" x14ac:dyDescent="0.25">
      <c r="A89" s="408"/>
      <c r="B89" s="411"/>
      <c r="C89" s="410"/>
      <c r="D89" s="328"/>
      <c r="E89" s="388" t="s">
        <v>53</v>
      </c>
      <c r="F89" s="406">
        <f>SUM(F51:F67)</f>
        <v>57545453.333333343</v>
      </c>
      <c r="G89" s="406">
        <f t="shared" ref="G89:I89" si="10">SUM(G51:G67)</f>
        <v>158858368</v>
      </c>
      <c r="H89" s="430">
        <f t="shared" si="10"/>
        <v>24376906.619999997</v>
      </c>
      <c r="I89" s="406">
        <f t="shared" si="10"/>
        <v>97523803.920000002</v>
      </c>
    </row>
    <row r="90" spans="1:9" s="310" customFormat="1" ht="21.95" customHeight="1" x14ac:dyDescent="0.25">
      <c r="A90" s="380"/>
      <c r="B90" s="381"/>
      <c r="C90" s="382"/>
      <c r="D90" s="328"/>
      <c r="E90" s="383" t="s">
        <v>420</v>
      </c>
      <c r="F90" s="433">
        <f>SUM(F76:F88)</f>
        <v>9335000</v>
      </c>
      <c r="G90" s="434">
        <f t="shared" ref="G90:I90" si="11">SUM(G76:G88)</f>
        <v>13850000</v>
      </c>
      <c r="H90" s="435">
        <f t="shared" si="11"/>
        <v>6150000</v>
      </c>
      <c r="I90" s="434">
        <f t="shared" si="11"/>
        <v>20000000</v>
      </c>
    </row>
    <row r="91" spans="1:9" s="310" customFormat="1" ht="21" customHeight="1" x14ac:dyDescent="0.25">
      <c r="A91" s="436"/>
      <c r="B91" s="437"/>
      <c r="C91" s="438"/>
      <c r="D91" s="439"/>
      <c r="E91" s="440" t="s">
        <v>57</v>
      </c>
      <c r="F91" s="441">
        <f>SUM(F89:F90)</f>
        <v>66880453.333333343</v>
      </c>
      <c r="G91" s="441">
        <f t="shared" ref="G91:I91" si="12">SUM(G89:G90)</f>
        <v>172708368</v>
      </c>
      <c r="H91" s="441">
        <f t="shared" si="12"/>
        <v>30526906.619999997</v>
      </c>
      <c r="I91" s="459">
        <f t="shared" si="12"/>
        <v>117523803.92</v>
      </c>
    </row>
    <row r="92" spans="1:9" ht="18.75" x14ac:dyDescent="0.25">
      <c r="A92" s="969" t="s">
        <v>85</v>
      </c>
      <c r="B92" s="970"/>
      <c r="C92" s="970"/>
      <c r="D92" s="970"/>
      <c r="E92" s="970"/>
      <c r="F92" s="970"/>
      <c r="G92" s="970"/>
      <c r="H92" s="970"/>
      <c r="I92" s="971"/>
    </row>
    <row r="93" spans="1:9" ht="18.75" x14ac:dyDescent="0.25">
      <c r="A93" s="972" t="s">
        <v>1</v>
      </c>
      <c r="B93" s="973"/>
      <c r="C93" s="973"/>
      <c r="D93" s="973"/>
      <c r="E93" s="973"/>
      <c r="F93" s="973"/>
      <c r="G93" s="973"/>
      <c r="H93" s="973"/>
      <c r="I93" s="974"/>
    </row>
    <row r="94" spans="1:9" ht="18.75" x14ac:dyDescent="0.25">
      <c r="A94" s="972" t="s">
        <v>58</v>
      </c>
      <c r="B94" s="973"/>
      <c r="C94" s="973"/>
      <c r="D94" s="973"/>
      <c r="E94" s="973"/>
      <c r="F94" s="973"/>
      <c r="G94" s="973"/>
      <c r="H94" s="973"/>
      <c r="I94" s="974"/>
    </row>
    <row r="95" spans="1:9" ht="24.75" customHeight="1" x14ac:dyDescent="0.25">
      <c r="A95" s="1002" t="s">
        <v>379</v>
      </c>
      <c r="B95" s="1003"/>
      <c r="C95" s="1003"/>
      <c r="D95" s="1003"/>
      <c r="E95" s="1003"/>
      <c r="F95" s="1003"/>
      <c r="G95" s="1003"/>
      <c r="H95" s="1003"/>
      <c r="I95" s="1004"/>
    </row>
    <row r="96" spans="1:9" s="310" customFormat="1" ht="29.25" customHeight="1" x14ac:dyDescent="0.25">
      <c r="A96" s="993" t="s">
        <v>441</v>
      </c>
      <c r="B96" s="994"/>
      <c r="C96" s="994"/>
      <c r="D96" s="994"/>
      <c r="E96" s="994"/>
      <c r="F96" s="994"/>
      <c r="G96" s="994"/>
      <c r="H96" s="994"/>
      <c r="I96" s="995"/>
    </row>
    <row r="97" spans="1:9" s="311" customFormat="1" ht="39.75" customHeight="1" x14ac:dyDescent="0.25">
      <c r="A97" s="390" t="s">
        <v>380</v>
      </c>
      <c r="B97" s="322" t="s">
        <v>88</v>
      </c>
      <c r="C97" s="322" t="s">
        <v>381</v>
      </c>
      <c r="D97" s="322" t="s">
        <v>5</v>
      </c>
      <c r="E97" s="391" t="s">
        <v>89</v>
      </c>
      <c r="F97" s="322" t="s">
        <v>7</v>
      </c>
      <c r="G97" s="322" t="s">
        <v>8</v>
      </c>
      <c r="H97" s="320" t="s">
        <v>382</v>
      </c>
      <c r="I97" s="416" t="s">
        <v>10</v>
      </c>
    </row>
    <row r="98" spans="1:9" s="310" customFormat="1" ht="18" customHeight="1" x14ac:dyDescent="0.25">
      <c r="A98" s="442">
        <v>20000000</v>
      </c>
      <c r="B98" s="443"/>
      <c r="C98" s="444"/>
      <c r="D98" s="328"/>
      <c r="E98" s="445" t="s">
        <v>47</v>
      </c>
      <c r="F98" s="421"/>
      <c r="G98" s="421"/>
      <c r="H98" s="446"/>
      <c r="I98" s="421"/>
    </row>
    <row r="99" spans="1:9" s="310" customFormat="1" ht="18" customHeight="1" x14ac:dyDescent="0.25">
      <c r="A99" s="318">
        <v>21000000</v>
      </c>
      <c r="B99" s="363"/>
      <c r="C99" s="397"/>
      <c r="D99" s="328"/>
      <c r="E99" s="398" t="s">
        <v>53</v>
      </c>
      <c r="F99" s="369"/>
      <c r="G99" s="369"/>
      <c r="H99" s="447"/>
      <c r="I99" s="369"/>
    </row>
    <row r="100" spans="1:9" s="310" customFormat="1" ht="18" customHeight="1" x14ac:dyDescent="0.25">
      <c r="A100" s="318">
        <v>21010000</v>
      </c>
      <c r="B100" s="363"/>
      <c r="C100" s="397"/>
      <c r="D100" s="328"/>
      <c r="E100" s="398" t="s">
        <v>402</v>
      </c>
      <c r="F100" s="369"/>
      <c r="G100" s="369"/>
      <c r="H100" s="447"/>
      <c r="I100" s="369"/>
    </row>
    <row r="101" spans="1:9" s="310" customFormat="1" ht="18" customHeight="1" x14ac:dyDescent="0.25">
      <c r="A101" s="403">
        <v>21010103</v>
      </c>
      <c r="B101" s="333" t="s">
        <v>21</v>
      </c>
      <c r="C101" s="328"/>
      <c r="D101" s="328" t="s">
        <v>12</v>
      </c>
      <c r="E101" s="401" t="s">
        <v>442</v>
      </c>
      <c r="F101" s="369">
        <v>741018.95</v>
      </c>
      <c r="G101" s="369">
        <v>1111528.425</v>
      </c>
      <c r="H101" s="404">
        <v>491896.67</v>
      </c>
      <c r="I101" s="460">
        <v>737845</v>
      </c>
    </row>
    <row r="102" spans="1:9" s="310" customFormat="1" ht="18" customHeight="1" x14ac:dyDescent="0.25">
      <c r="A102" s="403">
        <v>21010104</v>
      </c>
      <c r="B102" s="333"/>
      <c r="C102" s="328"/>
      <c r="D102" s="328"/>
      <c r="E102" s="401" t="s">
        <v>443</v>
      </c>
      <c r="F102" s="369"/>
      <c r="G102" s="369"/>
      <c r="H102" s="448"/>
      <c r="I102" s="448"/>
    </row>
    <row r="103" spans="1:9" s="310" customFormat="1" ht="18" customHeight="1" x14ac:dyDescent="0.25">
      <c r="A103" s="403">
        <v>21010105</v>
      </c>
      <c r="B103" s="333"/>
      <c r="C103" s="328"/>
      <c r="D103" s="328"/>
      <c r="E103" s="401" t="s">
        <v>444</v>
      </c>
      <c r="F103" s="369"/>
      <c r="G103" s="369"/>
      <c r="H103" s="448"/>
      <c r="I103" s="448"/>
    </row>
    <row r="104" spans="1:9" s="310" customFormat="1" ht="18" customHeight="1" x14ac:dyDescent="0.25">
      <c r="A104" s="403">
        <v>21010106</v>
      </c>
      <c r="B104" s="333"/>
      <c r="C104" s="328"/>
      <c r="D104" s="328"/>
      <c r="E104" s="401" t="s">
        <v>445</v>
      </c>
      <c r="F104" s="369"/>
      <c r="G104" s="369"/>
      <c r="H104" s="448"/>
      <c r="I104" s="448"/>
    </row>
    <row r="105" spans="1:9" s="310" customFormat="1" ht="18" customHeight="1" x14ac:dyDescent="0.25">
      <c r="A105" s="449"/>
      <c r="B105" s="333" t="s">
        <v>21</v>
      </c>
      <c r="C105" s="328"/>
      <c r="D105" s="328" t="s">
        <v>12</v>
      </c>
      <c r="E105" s="401" t="s">
        <v>446</v>
      </c>
      <c r="F105" s="369"/>
      <c r="G105" s="369"/>
      <c r="H105" s="448"/>
      <c r="I105" s="448">
        <v>40000</v>
      </c>
    </row>
    <row r="106" spans="1:9" s="310" customFormat="1" ht="18" customHeight="1" x14ac:dyDescent="0.25">
      <c r="A106" s="318">
        <v>21020300</v>
      </c>
      <c r="B106" s="333"/>
      <c r="C106" s="397"/>
      <c r="D106" s="328"/>
      <c r="E106" s="398" t="s">
        <v>447</v>
      </c>
      <c r="F106" s="369"/>
      <c r="G106" s="369"/>
      <c r="H106" s="448"/>
      <c r="I106" s="448"/>
    </row>
    <row r="107" spans="1:9" s="310" customFormat="1" ht="18" customHeight="1" x14ac:dyDescent="0.25">
      <c r="A107" s="403">
        <v>21020301</v>
      </c>
      <c r="B107" s="333" t="s">
        <v>21</v>
      </c>
      <c r="C107" s="328"/>
      <c r="D107" s="328" t="s">
        <v>12</v>
      </c>
      <c r="E107" s="335" t="s">
        <v>448</v>
      </c>
      <c r="F107" s="369">
        <v>259357.1</v>
      </c>
      <c r="G107" s="369">
        <v>389035.65</v>
      </c>
      <c r="H107" s="405">
        <v>172166</v>
      </c>
      <c r="I107" s="448">
        <v>258249</v>
      </c>
    </row>
    <row r="108" spans="1:9" s="310" customFormat="1" ht="18" customHeight="1" x14ac:dyDescent="0.25">
      <c r="A108" s="403">
        <v>21020302</v>
      </c>
      <c r="B108" s="333" t="s">
        <v>21</v>
      </c>
      <c r="C108" s="328"/>
      <c r="D108" s="328" t="s">
        <v>12</v>
      </c>
      <c r="E108" s="335" t="s">
        <v>449</v>
      </c>
      <c r="F108" s="369">
        <v>148204.29999999999</v>
      </c>
      <c r="G108" s="369">
        <v>222306.45</v>
      </c>
      <c r="H108" s="405">
        <v>98580.67</v>
      </c>
      <c r="I108" s="448">
        <v>147871</v>
      </c>
    </row>
    <row r="109" spans="1:9" s="310" customFormat="1" ht="18" customHeight="1" x14ac:dyDescent="0.25">
      <c r="A109" s="403">
        <v>21020303</v>
      </c>
      <c r="B109" s="333" t="s">
        <v>21</v>
      </c>
      <c r="C109" s="328"/>
      <c r="D109" s="328" t="s">
        <v>12</v>
      </c>
      <c r="E109" s="335" t="s">
        <v>450</v>
      </c>
      <c r="F109" s="369">
        <v>8262</v>
      </c>
      <c r="G109" s="369">
        <v>12393</v>
      </c>
      <c r="H109" s="405">
        <v>5760</v>
      </c>
      <c r="I109" s="448">
        <v>8640</v>
      </c>
    </row>
    <row r="110" spans="1:9" s="310" customFormat="1" ht="18" customHeight="1" x14ac:dyDescent="0.25">
      <c r="A110" s="403">
        <v>21020304</v>
      </c>
      <c r="B110" s="333" t="s">
        <v>21</v>
      </c>
      <c r="C110" s="328"/>
      <c r="D110" s="328" t="s">
        <v>12</v>
      </c>
      <c r="E110" s="335" t="s">
        <v>408</v>
      </c>
      <c r="F110" s="369">
        <v>37051.5</v>
      </c>
      <c r="G110" s="369">
        <v>55577.25</v>
      </c>
      <c r="H110" s="405">
        <v>24595.33</v>
      </c>
      <c r="I110" s="448">
        <v>36893</v>
      </c>
    </row>
    <row r="111" spans="1:9" s="310" customFormat="1" ht="18" customHeight="1" x14ac:dyDescent="0.25">
      <c r="A111" s="403">
        <v>21020312</v>
      </c>
      <c r="B111" s="333" t="s">
        <v>21</v>
      </c>
      <c r="C111" s="328"/>
      <c r="D111" s="328" t="s">
        <v>12</v>
      </c>
      <c r="E111" s="335" t="s">
        <v>451</v>
      </c>
      <c r="F111" s="369">
        <v>0</v>
      </c>
      <c r="G111" s="369">
        <v>0</v>
      </c>
      <c r="H111" s="448"/>
      <c r="I111" s="448"/>
    </row>
    <row r="112" spans="1:9" s="310" customFormat="1" ht="18" customHeight="1" x14ac:dyDescent="0.25">
      <c r="A112" s="403">
        <v>21020315</v>
      </c>
      <c r="B112" s="333" t="s">
        <v>21</v>
      </c>
      <c r="C112" s="328"/>
      <c r="D112" s="328" t="s">
        <v>12</v>
      </c>
      <c r="E112" s="335" t="s">
        <v>452</v>
      </c>
      <c r="F112" s="369"/>
      <c r="G112" s="369">
        <v>86177.25</v>
      </c>
      <c r="H112" s="405">
        <v>40595.33</v>
      </c>
      <c r="I112" s="448">
        <v>60893</v>
      </c>
    </row>
    <row r="113" spans="1:9" s="310" customFormat="1" ht="18" customHeight="1" x14ac:dyDescent="0.25">
      <c r="A113" s="403">
        <v>21020314</v>
      </c>
      <c r="B113" s="333"/>
      <c r="C113" s="328"/>
      <c r="D113" s="328"/>
      <c r="E113" s="335" t="s">
        <v>413</v>
      </c>
      <c r="F113" s="369">
        <v>116985.5</v>
      </c>
      <c r="G113" s="369">
        <v>175478.25</v>
      </c>
      <c r="H113" s="422"/>
      <c r="I113" s="369"/>
    </row>
    <row r="114" spans="1:9" s="310" customFormat="1" ht="18" customHeight="1" x14ac:dyDescent="0.25">
      <c r="A114" s="403">
        <v>21020305</v>
      </c>
      <c r="B114" s="333"/>
      <c r="C114" s="328"/>
      <c r="D114" s="328"/>
      <c r="E114" s="335" t="s">
        <v>453</v>
      </c>
      <c r="F114" s="369">
        <v>6426</v>
      </c>
      <c r="G114" s="369">
        <v>9639</v>
      </c>
      <c r="H114" s="422"/>
      <c r="I114" s="369"/>
    </row>
    <row r="115" spans="1:9" s="310" customFormat="1" ht="18" customHeight="1" x14ac:dyDescent="0.25">
      <c r="A115" s="403">
        <v>21020306</v>
      </c>
      <c r="B115" s="333"/>
      <c r="C115" s="328"/>
      <c r="D115" s="328"/>
      <c r="E115" s="335" t="s">
        <v>409</v>
      </c>
      <c r="F115" s="369"/>
      <c r="G115" s="369"/>
      <c r="H115" s="447"/>
      <c r="I115" s="369"/>
    </row>
    <row r="116" spans="1:9" s="310" customFormat="1" ht="18" customHeight="1" x14ac:dyDescent="0.25">
      <c r="A116" s="403">
        <v>21020307</v>
      </c>
      <c r="B116" s="333"/>
      <c r="C116" s="328"/>
      <c r="D116" s="328"/>
      <c r="E116" s="335" t="s">
        <v>454</v>
      </c>
      <c r="F116" s="369"/>
      <c r="G116" s="369"/>
      <c r="H116" s="447"/>
      <c r="I116" s="369"/>
    </row>
    <row r="117" spans="1:9" s="310" customFormat="1" ht="18" customHeight="1" x14ac:dyDescent="0.25">
      <c r="A117" s="318">
        <v>22020000</v>
      </c>
      <c r="B117" s="363"/>
      <c r="C117" s="397"/>
      <c r="D117" s="363"/>
      <c r="E117" s="388" t="s">
        <v>420</v>
      </c>
      <c r="F117" s="369"/>
      <c r="G117" s="369"/>
      <c r="H117" s="447"/>
      <c r="I117" s="369"/>
    </row>
    <row r="118" spans="1:9" s="310" customFormat="1" ht="18" customHeight="1" x14ac:dyDescent="0.25">
      <c r="A118" s="318">
        <v>22020100</v>
      </c>
      <c r="B118" s="363"/>
      <c r="C118" s="397"/>
      <c r="D118" s="363"/>
      <c r="E118" s="388" t="s">
        <v>455</v>
      </c>
      <c r="F118" s="369"/>
      <c r="G118" s="369"/>
      <c r="H118" s="447"/>
      <c r="I118" s="369"/>
    </row>
    <row r="119" spans="1:9" s="310" customFormat="1" ht="18" customHeight="1" x14ac:dyDescent="0.25">
      <c r="A119" s="403">
        <v>22020101</v>
      </c>
      <c r="B119" s="333" t="s">
        <v>17</v>
      </c>
      <c r="C119" s="328"/>
      <c r="D119" s="328" t="s">
        <v>12</v>
      </c>
      <c r="E119" s="335" t="s">
        <v>456</v>
      </c>
      <c r="F119" s="369">
        <v>150000</v>
      </c>
      <c r="G119" s="369">
        <v>200000</v>
      </c>
      <c r="H119" s="450">
        <v>170000</v>
      </c>
      <c r="I119" s="369">
        <v>200000</v>
      </c>
    </row>
    <row r="120" spans="1:9" s="310" customFormat="1" ht="18" customHeight="1" x14ac:dyDescent="0.25">
      <c r="A120" s="318">
        <v>22020300</v>
      </c>
      <c r="B120" s="363"/>
      <c r="C120" s="397"/>
      <c r="D120" s="363"/>
      <c r="E120" s="388" t="s">
        <v>457</v>
      </c>
      <c r="F120" s="369"/>
      <c r="G120" s="369"/>
      <c r="H120" s="447"/>
      <c r="I120" s="369"/>
    </row>
    <row r="121" spans="1:9" s="310" customFormat="1" ht="18" customHeight="1" x14ac:dyDescent="0.25">
      <c r="A121" s="403">
        <v>22020313</v>
      </c>
      <c r="B121" s="451"/>
      <c r="C121" s="328"/>
      <c r="D121" s="328"/>
      <c r="E121" s="335" t="s">
        <v>458</v>
      </c>
      <c r="F121" s="369">
        <v>406000</v>
      </c>
      <c r="G121" s="369">
        <v>500000</v>
      </c>
      <c r="H121" s="450">
        <v>380000</v>
      </c>
      <c r="I121" s="369">
        <v>500000</v>
      </c>
    </row>
    <row r="122" spans="1:9" s="310" customFormat="1" ht="18" customHeight="1" x14ac:dyDescent="0.25">
      <c r="A122" s="408">
        <v>2202020700</v>
      </c>
      <c r="B122" s="411"/>
      <c r="C122" s="410"/>
      <c r="D122" s="411"/>
      <c r="E122" s="412" t="s">
        <v>433</v>
      </c>
      <c r="F122" s="369"/>
      <c r="G122" s="369"/>
      <c r="H122" s="447"/>
      <c r="I122" s="369"/>
    </row>
    <row r="123" spans="1:9" s="310" customFormat="1" ht="18" customHeight="1" x14ac:dyDescent="0.25">
      <c r="A123" s="332">
        <v>22020710</v>
      </c>
      <c r="B123" s="333" t="s">
        <v>21</v>
      </c>
      <c r="C123" s="334"/>
      <c r="D123" s="328" t="s">
        <v>12</v>
      </c>
      <c r="E123" s="335" t="s">
        <v>459</v>
      </c>
      <c r="F123" s="369"/>
      <c r="G123" s="369"/>
      <c r="H123" s="447"/>
      <c r="I123" s="369">
        <v>1000000</v>
      </c>
    </row>
    <row r="124" spans="1:9" s="310" customFormat="1" ht="21.95" customHeight="1" x14ac:dyDescent="0.25">
      <c r="A124" s="408"/>
      <c r="B124" s="411"/>
      <c r="C124" s="410"/>
      <c r="D124" s="411"/>
      <c r="E124" s="412" t="s">
        <v>460</v>
      </c>
      <c r="F124" s="406">
        <f>SUM(F101:F123)</f>
        <v>1873305.3499999999</v>
      </c>
      <c r="G124" s="406">
        <f t="shared" ref="G124:I124" si="13">SUM(G101:G123)</f>
        <v>2762135.2750000004</v>
      </c>
      <c r="H124" s="430">
        <f>SUM(H101:H116)</f>
        <v>833593.99999999988</v>
      </c>
      <c r="I124" s="406">
        <f t="shared" si="13"/>
        <v>2990391</v>
      </c>
    </row>
    <row r="125" spans="1:9" s="310" customFormat="1" ht="21.95" customHeight="1" x14ac:dyDescent="0.25">
      <c r="A125" s="380"/>
      <c r="B125" s="381"/>
      <c r="C125" s="382"/>
      <c r="D125" s="381"/>
      <c r="E125" s="452" t="s">
        <v>420</v>
      </c>
      <c r="F125" s="433">
        <f>SUM(F119:F123)</f>
        <v>556000</v>
      </c>
      <c r="G125" s="434">
        <f t="shared" ref="G125:I125" si="14">SUM(G119:G123)</f>
        <v>700000</v>
      </c>
      <c r="H125" s="435">
        <f t="shared" si="14"/>
        <v>550000</v>
      </c>
      <c r="I125" s="435">
        <f t="shared" si="14"/>
        <v>1700000</v>
      </c>
    </row>
    <row r="126" spans="1:9" s="310" customFormat="1" ht="21.95" customHeight="1" x14ac:dyDescent="0.25">
      <c r="A126" s="453"/>
      <c r="B126" s="454"/>
      <c r="C126" s="455"/>
      <c r="D126" s="456"/>
      <c r="E126" s="457" t="s">
        <v>57</v>
      </c>
      <c r="F126" s="441">
        <f>SUM(F124:F125)</f>
        <v>2429305.3499999996</v>
      </c>
      <c r="G126" s="441">
        <f t="shared" ref="G126:I126" si="15">SUM(G124:G125)</f>
        <v>3462135.2750000004</v>
      </c>
      <c r="H126" s="441">
        <f t="shared" si="15"/>
        <v>1383594</v>
      </c>
      <c r="I126" s="459">
        <f t="shared" si="15"/>
        <v>4690391</v>
      </c>
    </row>
    <row r="127" spans="1:9" s="310" customFormat="1" ht="18.75" x14ac:dyDescent="0.25">
      <c r="A127" s="969" t="s">
        <v>85</v>
      </c>
      <c r="B127" s="970"/>
      <c r="C127" s="970"/>
      <c r="D127" s="970"/>
      <c r="E127" s="970"/>
      <c r="F127" s="970"/>
      <c r="G127" s="970"/>
      <c r="H127" s="970"/>
      <c r="I127" s="971"/>
    </row>
    <row r="128" spans="1:9" s="310" customFormat="1" ht="18.75" x14ac:dyDescent="0.25">
      <c r="A128" s="972" t="s">
        <v>1</v>
      </c>
      <c r="B128" s="973"/>
      <c r="C128" s="973"/>
      <c r="D128" s="973"/>
      <c r="E128" s="973"/>
      <c r="F128" s="973"/>
      <c r="G128" s="973"/>
      <c r="H128" s="973"/>
      <c r="I128" s="974"/>
    </row>
    <row r="129" spans="1:9" s="310" customFormat="1" ht="18.75" x14ac:dyDescent="0.25">
      <c r="A129" s="972" t="s">
        <v>58</v>
      </c>
      <c r="B129" s="973"/>
      <c r="C129" s="973"/>
      <c r="D129" s="973"/>
      <c r="E129" s="973"/>
      <c r="F129" s="973"/>
      <c r="G129" s="973"/>
      <c r="H129" s="973"/>
      <c r="I129" s="974"/>
    </row>
    <row r="130" spans="1:9" s="310" customFormat="1" ht="27" customHeight="1" x14ac:dyDescent="0.25">
      <c r="A130" s="1002" t="s">
        <v>379</v>
      </c>
      <c r="B130" s="1003"/>
      <c r="C130" s="1003"/>
      <c r="D130" s="1003"/>
      <c r="E130" s="1003"/>
      <c r="F130" s="1003"/>
      <c r="G130" s="1003"/>
      <c r="H130" s="1003"/>
      <c r="I130" s="1004"/>
    </row>
    <row r="131" spans="1:9" s="310" customFormat="1" ht="18.75" x14ac:dyDescent="0.25">
      <c r="A131" s="993" t="s">
        <v>461</v>
      </c>
      <c r="B131" s="994"/>
      <c r="C131" s="994"/>
      <c r="D131" s="994"/>
      <c r="E131" s="994"/>
      <c r="F131" s="994"/>
      <c r="G131" s="994"/>
      <c r="H131" s="994"/>
      <c r="I131" s="995"/>
    </row>
    <row r="132" spans="1:9" s="311" customFormat="1" ht="35.25" x14ac:dyDescent="0.25">
      <c r="A132" s="390" t="s">
        <v>380</v>
      </c>
      <c r="B132" s="322" t="s">
        <v>88</v>
      </c>
      <c r="C132" s="322" t="s">
        <v>381</v>
      </c>
      <c r="D132" s="322" t="s">
        <v>5</v>
      </c>
      <c r="E132" s="391" t="s">
        <v>89</v>
      </c>
      <c r="F132" s="322" t="s">
        <v>7</v>
      </c>
      <c r="G132" s="322" t="s">
        <v>8</v>
      </c>
      <c r="H132" s="320" t="s">
        <v>382</v>
      </c>
      <c r="I132" s="416" t="s">
        <v>10</v>
      </c>
    </row>
    <row r="133" spans="1:9" s="310" customFormat="1" ht="18" customHeight="1" x14ac:dyDescent="0.25">
      <c r="A133" s="442">
        <v>20000000</v>
      </c>
      <c r="B133" s="443"/>
      <c r="C133" s="444"/>
      <c r="D133" s="443"/>
      <c r="E133" s="445" t="s">
        <v>47</v>
      </c>
      <c r="F133" s="421"/>
      <c r="G133" s="421"/>
      <c r="H133" s="446"/>
      <c r="I133" s="421"/>
    </row>
    <row r="134" spans="1:9" s="310" customFormat="1" ht="18" customHeight="1" x14ac:dyDescent="0.25">
      <c r="A134" s="318">
        <v>21000000</v>
      </c>
      <c r="B134" s="363"/>
      <c r="C134" s="397"/>
      <c r="D134" s="363"/>
      <c r="E134" s="398" t="s">
        <v>53</v>
      </c>
      <c r="F134" s="369"/>
      <c r="G134" s="369"/>
      <c r="H134" s="447"/>
      <c r="I134" s="369"/>
    </row>
    <row r="135" spans="1:9" s="310" customFormat="1" ht="18" customHeight="1" x14ac:dyDescent="0.25">
      <c r="A135" s="318">
        <v>21010000</v>
      </c>
      <c r="B135" s="363"/>
      <c r="C135" s="397"/>
      <c r="D135" s="363"/>
      <c r="E135" s="398" t="s">
        <v>402</v>
      </c>
      <c r="F135" s="369"/>
      <c r="G135" s="369"/>
      <c r="H135" s="447"/>
      <c r="I135" s="369"/>
    </row>
    <row r="136" spans="1:9" s="310" customFormat="1" ht="18" customHeight="1" x14ac:dyDescent="0.25">
      <c r="A136" s="403">
        <v>21010103</v>
      </c>
      <c r="B136" s="333"/>
      <c r="C136" s="328"/>
      <c r="D136" s="328"/>
      <c r="E136" s="401" t="s">
        <v>442</v>
      </c>
      <c r="F136" s="369"/>
      <c r="G136" s="369"/>
      <c r="H136" s="447"/>
      <c r="I136" s="369"/>
    </row>
    <row r="137" spans="1:9" s="310" customFormat="1" ht="18" customHeight="1" x14ac:dyDescent="0.25">
      <c r="A137" s="403">
        <v>21010104</v>
      </c>
      <c r="B137" s="333" t="s">
        <v>21</v>
      </c>
      <c r="C137" s="328"/>
      <c r="D137" s="328" t="s">
        <v>12</v>
      </c>
      <c r="E137" s="401" t="s">
        <v>443</v>
      </c>
      <c r="F137" s="369">
        <v>627175.9</v>
      </c>
      <c r="G137" s="369">
        <v>940763.85</v>
      </c>
      <c r="H137" s="404">
        <v>309888.67</v>
      </c>
      <c r="I137" s="460">
        <v>464833</v>
      </c>
    </row>
    <row r="138" spans="1:9" s="310" customFormat="1" ht="18" customHeight="1" x14ac:dyDescent="0.25">
      <c r="A138" s="403">
        <v>21010105</v>
      </c>
      <c r="B138" s="333"/>
      <c r="C138" s="328"/>
      <c r="D138" s="328"/>
      <c r="E138" s="401" t="s">
        <v>444</v>
      </c>
      <c r="F138" s="369"/>
      <c r="G138" s="369"/>
      <c r="H138" s="448"/>
      <c r="I138" s="448"/>
    </row>
    <row r="139" spans="1:9" s="310" customFormat="1" ht="18" customHeight="1" x14ac:dyDescent="0.25">
      <c r="A139" s="403">
        <v>21010106</v>
      </c>
      <c r="B139" s="333"/>
      <c r="C139" s="328"/>
      <c r="D139" s="328"/>
      <c r="E139" s="401" t="s">
        <v>462</v>
      </c>
      <c r="F139" s="369"/>
      <c r="G139" s="369"/>
      <c r="H139" s="448"/>
      <c r="I139" s="448"/>
    </row>
    <row r="140" spans="1:9" s="310" customFormat="1" ht="18" customHeight="1" x14ac:dyDescent="0.25">
      <c r="A140" s="449"/>
      <c r="B140" s="333" t="s">
        <v>21</v>
      </c>
      <c r="C140" s="328"/>
      <c r="D140" s="328" t="s">
        <v>12</v>
      </c>
      <c r="E140" s="401" t="s">
        <v>463</v>
      </c>
      <c r="F140" s="369"/>
      <c r="G140" s="369"/>
      <c r="H140" s="448"/>
      <c r="I140" s="448"/>
    </row>
    <row r="141" spans="1:9" s="310" customFormat="1" ht="18" customHeight="1" x14ac:dyDescent="0.25">
      <c r="A141" s="318">
        <v>21020300</v>
      </c>
      <c r="B141" s="363"/>
      <c r="C141" s="397"/>
      <c r="D141" s="363"/>
      <c r="E141" s="398" t="s">
        <v>447</v>
      </c>
      <c r="F141" s="369"/>
      <c r="G141" s="369"/>
      <c r="H141" s="448"/>
      <c r="I141" s="448">
        <v>40000</v>
      </c>
    </row>
    <row r="142" spans="1:9" s="310" customFormat="1" ht="18" customHeight="1" x14ac:dyDescent="0.25">
      <c r="A142" s="403">
        <v>21020301</v>
      </c>
      <c r="B142" s="333" t="s">
        <v>21</v>
      </c>
      <c r="C142" s="328"/>
      <c r="D142" s="328" t="s">
        <v>12</v>
      </c>
      <c r="E142" s="335" t="s">
        <v>448</v>
      </c>
      <c r="F142" s="369">
        <v>219511.65</v>
      </c>
      <c r="G142" s="369">
        <v>329267.47499999998</v>
      </c>
      <c r="H142" s="405">
        <v>108473.33</v>
      </c>
      <c r="I142" s="448">
        <v>162710</v>
      </c>
    </row>
    <row r="143" spans="1:9" s="310" customFormat="1" ht="18" customHeight="1" x14ac:dyDescent="0.25">
      <c r="A143" s="403">
        <v>21020302</v>
      </c>
      <c r="B143" s="333" t="s">
        <v>21</v>
      </c>
      <c r="C143" s="328"/>
      <c r="D143" s="328" t="s">
        <v>12</v>
      </c>
      <c r="E143" s="335" t="s">
        <v>449</v>
      </c>
      <c r="F143" s="369">
        <v>125435.35</v>
      </c>
      <c r="G143" s="369">
        <v>188153.02499999999</v>
      </c>
      <c r="H143" s="405">
        <v>61984.67</v>
      </c>
      <c r="I143" s="448">
        <v>92977</v>
      </c>
    </row>
    <row r="144" spans="1:9" s="310" customFormat="1" ht="18" customHeight="1" x14ac:dyDescent="0.25">
      <c r="A144" s="403">
        <v>21020303</v>
      </c>
      <c r="B144" s="333" t="s">
        <v>21</v>
      </c>
      <c r="C144" s="328"/>
      <c r="D144" s="328" t="s">
        <v>12</v>
      </c>
      <c r="E144" s="335" t="s">
        <v>450</v>
      </c>
      <c r="F144" s="369">
        <v>7344</v>
      </c>
      <c r="G144" s="369">
        <v>11016</v>
      </c>
      <c r="H144" s="405">
        <v>5040</v>
      </c>
      <c r="I144" s="448">
        <v>7560</v>
      </c>
    </row>
    <row r="145" spans="1:9" s="310" customFormat="1" ht="18" customHeight="1" x14ac:dyDescent="0.25">
      <c r="A145" s="403">
        <v>21020304</v>
      </c>
      <c r="B145" s="333" t="s">
        <v>21</v>
      </c>
      <c r="C145" s="328"/>
      <c r="D145" s="328" t="s">
        <v>12</v>
      </c>
      <c r="E145" s="335" t="s">
        <v>408</v>
      </c>
      <c r="F145" s="369">
        <v>31359.05</v>
      </c>
      <c r="G145" s="369">
        <v>47038.574999999997</v>
      </c>
      <c r="H145" s="405">
        <v>15496.67</v>
      </c>
      <c r="I145" s="448">
        <v>23245</v>
      </c>
    </row>
    <row r="146" spans="1:9" s="310" customFormat="1" ht="18" customHeight="1" x14ac:dyDescent="0.25">
      <c r="A146" s="403">
        <v>21020305</v>
      </c>
      <c r="B146" s="333"/>
      <c r="C146" s="328"/>
      <c r="D146" s="328"/>
      <c r="E146" s="335" t="s">
        <v>453</v>
      </c>
      <c r="F146" s="369"/>
      <c r="G146" s="369"/>
      <c r="H146" s="448"/>
      <c r="I146" s="448"/>
    </row>
    <row r="147" spans="1:9" s="310" customFormat="1" ht="18" customHeight="1" x14ac:dyDescent="0.25">
      <c r="A147" s="403">
        <v>21020306</v>
      </c>
      <c r="B147" s="333"/>
      <c r="C147" s="328"/>
      <c r="D147" s="328"/>
      <c r="E147" s="335" t="s">
        <v>409</v>
      </c>
      <c r="F147" s="369"/>
      <c r="G147" s="369"/>
      <c r="H147" s="448"/>
      <c r="I147" s="448"/>
    </row>
    <row r="148" spans="1:9" s="310" customFormat="1" ht="18" customHeight="1" x14ac:dyDescent="0.25">
      <c r="A148" s="403">
        <v>21020312</v>
      </c>
      <c r="B148" s="333" t="s">
        <v>21</v>
      </c>
      <c r="C148" s="328"/>
      <c r="D148" s="328" t="s">
        <v>12</v>
      </c>
      <c r="E148" s="335" t="s">
        <v>451</v>
      </c>
      <c r="F148" s="369"/>
      <c r="G148" s="369"/>
      <c r="H148" s="448"/>
      <c r="I148" s="448"/>
    </row>
    <row r="149" spans="1:9" s="310" customFormat="1" ht="18" customHeight="1" x14ac:dyDescent="0.25">
      <c r="A149" s="403">
        <v>21020314</v>
      </c>
      <c r="B149" s="333"/>
      <c r="C149" s="328"/>
      <c r="D149" s="328"/>
      <c r="E149" s="335" t="s">
        <v>413</v>
      </c>
      <c r="F149" s="369"/>
      <c r="G149" s="369"/>
      <c r="H149" s="448"/>
      <c r="I149" s="448"/>
    </row>
    <row r="150" spans="1:9" s="310" customFormat="1" ht="18" customHeight="1" x14ac:dyDescent="0.25">
      <c r="A150" s="403">
        <v>21020315</v>
      </c>
      <c r="B150" s="333"/>
      <c r="C150" s="328"/>
      <c r="D150" s="328"/>
      <c r="E150" s="335" t="s">
        <v>452</v>
      </c>
      <c r="F150" s="369">
        <v>51756.5</v>
      </c>
      <c r="G150" s="369">
        <v>77634.75</v>
      </c>
      <c r="H150" s="405">
        <v>31496.67</v>
      </c>
      <c r="I150" s="448">
        <v>47245</v>
      </c>
    </row>
    <row r="151" spans="1:9" s="310" customFormat="1" ht="18" customHeight="1" x14ac:dyDescent="0.25">
      <c r="A151" s="318">
        <v>21020400</v>
      </c>
      <c r="B151" s="363"/>
      <c r="C151" s="397"/>
      <c r="D151" s="363"/>
      <c r="E151" s="398" t="s">
        <v>464</v>
      </c>
      <c r="F151" s="369"/>
      <c r="G151" s="369"/>
      <c r="H151" s="447"/>
      <c r="I151" s="369"/>
    </row>
    <row r="152" spans="1:9" s="310" customFormat="1" ht="18" customHeight="1" x14ac:dyDescent="0.25">
      <c r="A152" s="403">
        <v>21020401</v>
      </c>
      <c r="B152" s="333" t="s">
        <v>21</v>
      </c>
      <c r="C152" s="328"/>
      <c r="D152" s="328" t="s">
        <v>12</v>
      </c>
      <c r="E152" s="335" t="s">
        <v>448</v>
      </c>
      <c r="F152" s="369"/>
      <c r="G152" s="369"/>
      <c r="H152" s="447"/>
      <c r="I152" s="369"/>
    </row>
    <row r="153" spans="1:9" s="310" customFormat="1" ht="18" customHeight="1" x14ac:dyDescent="0.25">
      <c r="A153" s="403">
        <v>21020402</v>
      </c>
      <c r="B153" s="333" t="s">
        <v>21</v>
      </c>
      <c r="C153" s="328"/>
      <c r="D153" s="328" t="s">
        <v>12</v>
      </c>
      <c r="E153" s="335" t="s">
        <v>449</v>
      </c>
      <c r="F153" s="369"/>
      <c r="G153" s="369"/>
      <c r="H153" s="447"/>
      <c r="I153" s="369"/>
    </row>
    <row r="154" spans="1:9" s="310" customFormat="1" ht="18" customHeight="1" x14ac:dyDescent="0.25">
      <c r="A154" s="403">
        <v>21020403</v>
      </c>
      <c r="B154" s="333" t="s">
        <v>21</v>
      </c>
      <c r="C154" s="328"/>
      <c r="D154" s="328" t="s">
        <v>12</v>
      </c>
      <c r="E154" s="335" t="s">
        <v>450</v>
      </c>
      <c r="F154" s="369"/>
      <c r="G154" s="369"/>
      <c r="H154" s="447"/>
      <c r="I154" s="369"/>
    </row>
    <row r="155" spans="1:9" s="310" customFormat="1" ht="18" customHeight="1" x14ac:dyDescent="0.25">
      <c r="A155" s="403">
        <v>21020404</v>
      </c>
      <c r="B155" s="333" t="s">
        <v>21</v>
      </c>
      <c r="C155" s="328"/>
      <c r="D155" s="328" t="s">
        <v>12</v>
      </c>
      <c r="E155" s="335" t="s">
        <v>408</v>
      </c>
      <c r="F155" s="369"/>
      <c r="G155" s="369"/>
      <c r="H155" s="447"/>
      <c r="I155" s="369"/>
    </row>
    <row r="156" spans="1:9" s="310" customFormat="1" ht="18" customHeight="1" x14ac:dyDescent="0.25">
      <c r="A156" s="403">
        <v>21020412</v>
      </c>
      <c r="B156" s="333" t="s">
        <v>21</v>
      </c>
      <c r="C156" s="328"/>
      <c r="D156" s="328" t="s">
        <v>12</v>
      </c>
      <c r="E156" s="335" t="s">
        <v>451</v>
      </c>
      <c r="F156" s="369"/>
      <c r="G156" s="369"/>
      <c r="H156" s="447"/>
      <c r="I156" s="369"/>
    </row>
    <row r="157" spans="1:9" s="310" customFormat="1" ht="18" customHeight="1" x14ac:dyDescent="0.25">
      <c r="A157" s="403">
        <v>21020415</v>
      </c>
      <c r="B157" s="333" t="s">
        <v>21</v>
      </c>
      <c r="C157" s="328"/>
      <c r="D157" s="328" t="s">
        <v>12</v>
      </c>
      <c r="E157" s="335" t="s">
        <v>452</v>
      </c>
      <c r="F157" s="369"/>
      <c r="G157" s="369"/>
      <c r="H157" s="447"/>
      <c r="I157" s="369"/>
    </row>
    <row r="158" spans="1:9" s="310" customFormat="1" ht="18" customHeight="1" x14ac:dyDescent="0.25">
      <c r="A158" s="318">
        <v>21020500</v>
      </c>
      <c r="B158" s="363"/>
      <c r="C158" s="397"/>
      <c r="D158" s="363"/>
      <c r="E158" s="398" t="s">
        <v>465</v>
      </c>
      <c r="F158" s="369"/>
      <c r="G158" s="369"/>
      <c r="H158" s="447"/>
      <c r="I158" s="369"/>
    </row>
    <row r="159" spans="1:9" s="310" customFormat="1" ht="18" customHeight="1" x14ac:dyDescent="0.25">
      <c r="A159" s="403">
        <v>21020501</v>
      </c>
      <c r="B159" s="333" t="s">
        <v>21</v>
      </c>
      <c r="C159" s="328"/>
      <c r="D159" s="328" t="s">
        <v>12</v>
      </c>
      <c r="E159" s="335" t="s">
        <v>448</v>
      </c>
      <c r="F159" s="369"/>
      <c r="G159" s="369"/>
      <c r="H159" s="447"/>
      <c r="I159" s="369"/>
    </row>
    <row r="160" spans="1:9" s="310" customFormat="1" ht="18" customHeight="1" x14ac:dyDescent="0.25">
      <c r="A160" s="403">
        <v>21020502</v>
      </c>
      <c r="B160" s="333" t="s">
        <v>21</v>
      </c>
      <c r="C160" s="328"/>
      <c r="D160" s="328" t="s">
        <v>12</v>
      </c>
      <c r="E160" s="335" t="s">
        <v>449</v>
      </c>
      <c r="F160" s="369"/>
      <c r="G160" s="369"/>
      <c r="H160" s="447"/>
      <c r="I160" s="369"/>
    </row>
    <row r="161" spans="1:9" s="310" customFormat="1" ht="18" customHeight="1" x14ac:dyDescent="0.25">
      <c r="A161" s="403">
        <v>21020503</v>
      </c>
      <c r="B161" s="333" t="s">
        <v>21</v>
      </c>
      <c r="C161" s="328"/>
      <c r="D161" s="328" t="s">
        <v>12</v>
      </c>
      <c r="E161" s="335" t="s">
        <v>450</v>
      </c>
      <c r="F161" s="369"/>
      <c r="G161" s="369"/>
      <c r="H161" s="447"/>
      <c r="I161" s="369"/>
    </row>
    <row r="162" spans="1:9" s="310" customFormat="1" ht="18" customHeight="1" x14ac:dyDescent="0.25">
      <c r="A162" s="403">
        <v>21020504</v>
      </c>
      <c r="B162" s="333" t="s">
        <v>21</v>
      </c>
      <c r="C162" s="328"/>
      <c r="D162" s="328" t="s">
        <v>12</v>
      </c>
      <c r="E162" s="335" t="s">
        <v>408</v>
      </c>
      <c r="F162" s="369"/>
      <c r="G162" s="369"/>
      <c r="H162" s="447"/>
      <c r="I162" s="369"/>
    </row>
    <row r="163" spans="1:9" s="310" customFormat="1" ht="18" customHeight="1" x14ac:dyDescent="0.25">
      <c r="A163" s="403">
        <v>21020512</v>
      </c>
      <c r="B163" s="333" t="s">
        <v>21</v>
      </c>
      <c r="C163" s="328"/>
      <c r="D163" s="328" t="s">
        <v>12</v>
      </c>
      <c r="E163" s="335" t="s">
        <v>451</v>
      </c>
      <c r="F163" s="369"/>
      <c r="G163" s="369"/>
      <c r="H163" s="447"/>
      <c r="I163" s="369"/>
    </row>
    <row r="164" spans="1:9" s="310" customFormat="1" ht="18" customHeight="1" x14ac:dyDescent="0.25">
      <c r="A164" s="403">
        <v>21020515</v>
      </c>
      <c r="B164" s="333" t="s">
        <v>21</v>
      </c>
      <c r="C164" s="328"/>
      <c r="D164" s="328" t="s">
        <v>12</v>
      </c>
      <c r="E164" s="335" t="s">
        <v>452</v>
      </c>
      <c r="F164" s="369"/>
      <c r="G164" s="369"/>
      <c r="H164" s="447"/>
      <c r="I164" s="369"/>
    </row>
    <row r="165" spans="1:9" s="310" customFormat="1" ht="18" customHeight="1" x14ac:dyDescent="0.25">
      <c r="A165" s="318">
        <v>210220600</v>
      </c>
      <c r="B165" s="333"/>
      <c r="C165" s="328"/>
      <c r="D165" s="328"/>
      <c r="E165" s="398" t="s">
        <v>418</v>
      </c>
      <c r="F165" s="369"/>
      <c r="G165" s="369"/>
      <c r="H165" s="447"/>
      <c r="I165" s="369"/>
    </row>
    <row r="166" spans="1:9" s="310" customFormat="1" ht="18" customHeight="1" x14ac:dyDescent="0.25">
      <c r="A166" s="403">
        <v>210220604</v>
      </c>
      <c r="B166" s="333" t="s">
        <v>21</v>
      </c>
      <c r="C166" s="328"/>
      <c r="D166" s="328" t="s">
        <v>12</v>
      </c>
      <c r="E166" s="335" t="s">
        <v>466</v>
      </c>
      <c r="F166" s="369">
        <v>67000000</v>
      </c>
      <c r="G166" s="369">
        <v>100000000</v>
      </c>
      <c r="H166" s="450">
        <v>74800000</v>
      </c>
      <c r="I166" s="477">
        <v>20000000</v>
      </c>
    </row>
    <row r="167" spans="1:9" s="310" customFormat="1" ht="18" customHeight="1" x14ac:dyDescent="0.25">
      <c r="A167" s="318">
        <v>22020000</v>
      </c>
      <c r="B167" s="363"/>
      <c r="C167" s="397"/>
      <c r="D167" s="363"/>
      <c r="E167" s="388" t="s">
        <v>420</v>
      </c>
      <c r="F167" s="369"/>
      <c r="G167" s="369"/>
      <c r="H167" s="447"/>
      <c r="I167" s="369"/>
    </row>
    <row r="168" spans="1:9" s="310" customFormat="1" ht="18" customHeight="1" x14ac:dyDescent="0.25">
      <c r="A168" s="318">
        <v>22020100</v>
      </c>
      <c r="B168" s="363"/>
      <c r="C168" s="397"/>
      <c r="D168" s="363"/>
      <c r="E168" s="388" t="s">
        <v>421</v>
      </c>
      <c r="F168" s="369"/>
      <c r="G168" s="369"/>
      <c r="H168" s="447"/>
      <c r="I168" s="369"/>
    </row>
    <row r="169" spans="1:9" s="310" customFormat="1" ht="18" customHeight="1" x14ac:dyDescent="0.25">
      <c r="A169" s="403">
        <v>22020102</v>
      </c>
      <c r="B169" s="333" t="s">
        <v>17</v>
      </c>
      <c r="C169" s="328"/>
      <c r="D169" s="328" t="s">
        <v>12</v>
      </c>
      <c r="E169" s="335" t="s">
        <v>467</v>
      </c>
      <c r="F169" s="369">
        <v>120000</v>
      </c>
      <c r="G169" s="369">
        <v>200000</v>
      </c>
      <c r="H169" s="450">
        <v>150000</v>
      </c>
      <c r="I169" s="369">
        <v>200000</v>
      </c>
    </row>
    <row r="170" spans="1:9" s="310" customFormat="1" ht="18" customHeight="1" x14ac:dyDescent="0.25">
      <c r="A170" s="408">
        <v>22020300</v>
      </c>
      <c r="B170" s="411"/>
      <c r="C170" s="410"/>
      <c r="D170" s="411"/>
      <c r="E170" s="412" t="s">
        <v>468</v>
      </c>
      <c r="F170" s="369"/>
      <c r="G170" s="369"/>
      <c r="H170" s="447"/>
      <c r="I170" s="369"/>
    </row>
    <row r="171" spans="1:9" s="310" customFormat="1" ht="18" customHeight="1" x14ac:dyDescent="0.25">
      <c r="A171" s="332">
        <v>22020306</v>
      </c>
      <c r="B171" s="333" t="s">
        <v>21</v>
      </c>
      <c r="C171" s="334"/>
      <c r="D171" s="328" t="s">
        <v>12</v>
      </c>
      <c r="E171" s="413" t="s">
        <v>469</v>
      </c>
      <c r="F171" s="369">
        <v>830000</v>
      </c>
      <c r="G171" s="369">
        <v>1200000</v>
      </c>
      <c r="H171" s="450">
        <v>1000000</v>
      </c>
      <c r="I171" s="477">
        <v>400000</v>
      </c>
    </row>
    <row r="172" spans="1:9" s="310" customFormat="1" ht="18" customHeight="1" x14ac:dyDescent="0.25">
      <c r="A172" s="408">
        <v>22020600</v>
      </c>
      <c r="B172" s="333" t="s">
        <v>21</v>
      </c>
      <c r="C172" s="410"/>
      <c r="D172" s="411"/>
      <c r="E172" s="412" t="s">
        <v>430</v>
      </c>
      <c r="F172" s="369"/>
      <c r="G172" s="369"/>
      <c r="H172" s="447"/>
      <c r="I172" s="369"/>
    </row>
    <row r="173" spans="1:9" ht="18" customHeight="1" x14ac:dyDescent="0.25">
      <c r="A173" s="332">
        <v>22020601</v>
      </c>
      <c r="B173" s="333" t="s">
        <v>21</v>
      </c>
      <c r="C173" s="334"/>
      <c r="D173" s="328" t="s">
        <v>12</v>
      </c>
      <c r="E173" s="413" t="s">
        <v>470</v>
      </c>
      <c r="F173" s="369">
        <v>41000000</v>
      </c>
      <c r="G173" s="461">
        <v>70000000</v>
      </c>
      <c r="H173" s="450">
        <v>540000</v>
      </c>
      <c r="I173" s="478">
        <v>50000000</v>
      </c>
    </row>
    <row r="174" spans="1:9" s="310" customFormat="1" ht="39.950000000000003" customHeight="1" x14ac:dyDescent="0.25">
      <c r="A174" s="332">
        <v>21020604</v>
      </c>
      <c r="B174" s="333" t="s">
        <v>21</v>
      </c>
      <c r="C174" s="334"/>
      <c r="D174" s="328" t="s">
        <v>12</v>
      </c>
      <c r="E174" s="413" t="s">
        <v>471</v>
      </c>
      <c r="F174" s="369">
        <v>16000000</v>
      </c>
      <c r="G174" s="369">
        <v>20000000</v>
      </c>
      <c r="H174" s="450">
        <v>15780000</v>
      </c>
      <c r="I174" s="477">
        <v>80000000</v>
      </c>
    </row>
    <row r="175" spans="1:9" s="310" customFormat="1" ht="18" customHeight="1" x14ac:dyDescent="0.25">
      <c r="A175" s="408">
        <v>22021000</v>
      </c>
      <c r="B175" s="411"/>
      <c r="C175" s="410"/>
      <c r="D175" s="411"/>
      <c r="E175" s="412" t="s">
        <v>435</v>
      </c>
      <c r="F175" s="369"/>
      <c r="G175" s="369"/>
      <c r="H175" s="447"/>
      <c r="I175" s="369"/>
    </row>
    <row r="176" spans="1:9" s="310" customFormat="1" ht="18" customHeight="1" x14ac:dyDescent="0.25">
      <c r="A176" s="332">
        <v>22021003</v>
      </c>
      <c r="B176" s="333" t="s">
        <v>21</v>
      </c>
      <c r="C176" s="334"/>
      <c r="D176" s="328" t="s">
        <v>12</v>
      </c>
      <c r="E176" s="335" t="s">
        <v>438</v>
      </c>
      <c r="F176" s="369"/>
      <c r="G176" s="369"/>
      <c r="H176" s="447"/>
      <c r="I176" s="477">
        <v>4000000</v>
      </c>
    </row>
    <row r="177" spans="1:9" s="310" customFormat="1" ht="18.75" x14ac:dyDescent="0.25">
      <c r="A177" s="408"/>
      <c r="B177" s="411"/>
      <c r="C177" s="410"/>
      <c r="D177" s="411"/>
      <c r="E177" s="388" t="s">
        <v>53</v>
      </c>
      <c r="F177" s="462">
        <f>SUM(F137:F166)</f>
        <v>68062582.450000003</v>
      </c>
      <c r="G177" s="461">
        <f t="shared" ref="G177:I177" si="16">SUM(G137:G166)</f>
        <v>101593873.675</v>
      </c>
      <c r="H177" s="461">
        <f t="shared" si="16"/>
        <v>75332380.010000005</v>
      </c>
      <c r="I177" s="461">
        <f t="shared" si="16"/>
        <v>20838570</v>
      </c>
    </row>
    <row r="178" spans="1:9" s="310" customFormat="1" ht="18.75" x14ac:dyDescent="0.25">
      <c r="A178" s="380"/>
      <c r="B178" s="381"/>
      <c r="C178" s="382"/>
      <c r="D178" s="381"/>
      <c r="E178" s="383" t="s">
        <v>420</v>
      </c>
      <c r="F178" s="463">
        <f>SUM(F169:F176)</f>
        <v>57950000</v>
      </c>
      <c r="G178" s="464">
        <f t="shared" ref="G178:I178" si="17">SUM(G169:G176)</f>
        <v>91400000</v>
      </c>
      <c r="H178" s="464">
        <f t="shared" si="17"/>
        <v>17470000</v>
      </c>
      <c r="I178" s="464">
        <f t="shared" si="17"/>
        <v>134600000</v>
      </c>
    </row>
    <row r="179" spans="1:9" s="310" customFormat="1" ht="19.5" customHeight="1" x14ac:dyDescent="0.25">
      <c r="A179" s="465"/>
      <c r="B179" s="466"/>
      <c r="C179" s="467"/>
      <c r="D179" s="468"/>
      <c r="E179" s="469" t="s">
        <v>57</v>
      </c>
      <c r="F179" s="470">
        <f>SUM(F177:F178)</f>
        <v>126012582.45</v>
      </c>
      <c r="G179" s="470">
        <f t="shared" ref="G179:I179" si="18">SUM(G177:G178)</f>
        <v>192993873.67500001</v>
      </c>
      <c r="H179" s="470">
        <f t="shared" si="18"/>
        <v>92802380.010000005</v>
      </c>
      <c r="I179" s="479">
        <f t="shared" si="18"/>
        <v>155438570</v>
      </c>
    </row>
    <row r="180" spans="1:9" s="310" customFormat="1" ht="18.75" x14ac:dyDescent="0.25">
      <c r="A180" s="969" t="s">
        <v>85</v>
      </c>
      <c r="B180" s="970"/>
      <c r="C180" s="970"/>
      <c r="D180" s="970"/>
      <c r="E180" s="970"/>
      <c r="F180" s="970"/>
      <c r="G180" s="970"/>
      <c r="H180" s="970"/>
      <c r="I180" s="971"/>
    </row>
    <row r="181" spans="1:9" s="310" customFormat="1" ht="24.95" customHeight="1" x14ac:dyDescent="0.25">
      <c r="A181" s="972" t="s">
        <v>1</v>
      </c>
      <c r="B181" s="973"/>
      <c r="C181" s="973"/>
      <c r="D181" s="973"/>
      <c r="E181" s="973"/>
      <c r="F181" s="973"/>
      <c r="G181" s="973"/>
      <c r="H181" s="973"/>
      <c r="I181" s="974"/>
    </row>
    <row r="182" spans="1:9" s="310" customFormat="1" ht="24.95" customHeight="1" x14ac:dyDescent="0.25">
      <c r="A182" s="972" t="s">
        <v>58</v>
      </c>
      <c r="B182" s="973"/>
      <c r="C182" s="973"/>
      <c r="D182" s="973"/>
      <c r="E182" s="973"/>
      <c r="F182" s="973"/>
      <c r="G182" s="973"/>
      <c r="H182" s="973"/>
      <c r="I182" s="974"/>
    </row>
    <row r="183" spans="1:9" s="310" customFormat="1" ht="31.5" customHeight="1" x14ac:dyDescent="0.25">
      <c r="A183" s="1002" t="s">
        <v>379</v>
      </c>
      <c r="B183" s="1003"/>
      <c r="C183" s="1003"/>
      <c r="D183" s="1003"/>
      <c r="E183" s="1003"/>
      <c r="F183" s="1003"/>
      <c r="G183" s="1003"/>
      <c r="H183" s="1003"/>
      <c r="I183" s="1004"/>
    </row>
    <row r="184" spans="1:9" s="310" customFormat="1" ht="24.95" customHeight="1" x14ac:dyDescent="0.25">
      <c r="A184" s="984" t="s">
        <v>472</v>
      </c>
      <c r="B184" s="985"/>
      <c r="C184" s="985"/>
      <c r="D184" s="985"/>
      <c r="E184" s="985"/>
      <c r="F184" s="985"/>
      <c r="G184" s="985"/>
      <c r="H184" s="985"/>
      <c r="I184" s="986"/>
    </row>
    <row r="185" spans="1:9" s="311" customFormat="1" ht="35.25" x14ac:dyDescent="0.25">
      <c r="A185" s="390" t="s">
        <v>380</v>
      </c>
      <c r="B185" s="322" t="s">
        <v>88</v>
      </c>
      <c r="C185" s="322" t="s">
        <v>381</v>
      </c>
      <c r="D185" s="322" t="s">
        <v>5</v>
      </c>
      <c r="E185" s="391" t="s">
        <v>89</v>
      </c>
      <c r="F185" s="322" t="s">
        <v>7</v>
      </c>
      <c r="G185" s="322" t="s">
        <v>8</v>
      </c>
      <c r="H185" s="320" t="s">
        <v>382</v>
      </c>
      <c r="I185" s="416" t="s">
        <v>10</v>
      </c>
    </row>
    <row r="186" spans="1:9" s="310" customFormat="1" ht="18.75" x14ac:dyDescent="0.25">
      <c r="A186" s="471">
        <v>11101300100</v>
      </c>
      <c r="B186" s="333" t="s">
        <v>21</v>
      </c>
      <c r="C186" s="472"/>
      <c r="D186" s="328" t="s">
        <v>12</v>
      </c>
      <c r="E186" s="473" t="s">
        <v>473</v>
      </c>
      <c r="F186" s="474">
        <f>F240</f>
        <v>6577937.5</v>
      </c>
      <c r="G186" s="474">
        <f>G240</f>
        <v>8153525</v>
      </c>
      <c r="H186" s="474">
        <f>H240</f>
        <v>6067481.3599999994</v>
      </c>
      <c r="I186" s="480">
        <f>I240</f>
        <v>6382152.6400000006</v>
      </c>
    </row>
    <row r="187" spans="1:9" s="310" customFormat="1" ht="21.75" customHeight="1" x14ac:dyDescent="0.25">
      <c r="A187" s="332">
        <v>11101300101</v>
      </c>
      <c r="B187" s="333" t="s">
        <v>21</v>
      </c>
      <c r="C187" s="334"/>
      <c r="D187" s="328" t="s">
        <v>12</v>
      </c>
      <c r="E187" s="475" t="s">
        <v>474</v>
      </c>
      <c r="F187" s="476">
        <f>F273</f>
        <v>650000</v>
      </c>
      <c r="G187" s="476">
        <f>G273</f>
        <v>1000000</v>
      </c>
      <c r="H187" s="476">
        <f>H273</f>
        <v>7000000</v>
      </c>
      <c r="I187" s="368">
        <f>I273</f>
        <v>15000000</v>
      </c>
    </row>
    <row r="188" spans="1:9" s="310" customFormat="1" ht="21.95" customHeight="1" x14ac:dyDescent="0.25">
      <c r="A188" s="408"/>
      <c r="B188" s="411"/>
      <c r="C188" s="410"/>
      <c r="D188" s="411"/>
      <c r="E188" s="475"/>
      <c r="F188" s="368"/>
      <c r="G188" s="369"/>
      <c r="H188" s="369"/>
      <c r="I188" s="402"/>
    </row>
    <row r="189" spans="1:9" s="310" customFormat="1" ht="21.95" customHeight="1" x14ac:dyDescent="0.25">
      <c r="A189" s="408"/>
      <c r="B189" s="411"/>
      <c r="C189" s="410"/>
      <c r="D189" s="411"/>
      <c r="E189" s="475"/>
      <c r="F189" s="368"/>
      <c r="G189" s="369"/>
      <c r="H189" s="369"/>
      <c r="I189" s="402"/>
    </row>
    <row r="190" spans="1:9" s="310" customFormat="1" ht="21.95" customHeight="1" x14ac:dyDescent="0.25">
      <c r="A190" s="408"/>
      <c r="B190" s="411"/>
      <c r="C190" s="410"/>
      <c r="D190" s="411"/>
      <c r="E190" s="475"/>
      <c r="F190" s="368"/>
      <c r="G190" s="369"/>
      <c r="H190" s="369"/>
      <c r="I190" s="402"/>
    </row>
    <row r="191" spans="1:9" s="310" customFormat="1" ht="21.95" customHeight="1" x14ac:dyDescent="0.25">
      <c r="A191" s="408"/>
      <c r="B191" s="411"/>
      <c r="C191" s="410"/>
      <c r="D191" s="411"/>
      <c r="E191" s="475"/>
      <c r="F191" s="368"/>
      <c r="G191" s="369"/>
      <c r="H191" s="369"/>
      <c r="I191" s="402"/>
    </row>
    <row r="192" spans="1:9" s="310" customFormat="1" ht="21.95" customHeight="1" x14ac:dyDescent="0.25">
      <c r="A192" s="408"/>
      <c r="B192" s="411"/>
      <c r="C192" s="410"/>
      <c r="D192" s="411"/>
      <c r="E192" s="475"/>
      <c r="F192" s="368"/>
      <c r="G192" s="369"/>
      <c r="H192" s="369"/>
      <c r="I192" s="402"/>
    </row>
    <row r="193" spans="1:9" s="310" customFormat="1" ht="21.95" customHeight="1" x14ac:dyDescent="0.25">
      <c r="A193" s="408"/>
      <c r="B193" s="411"/>
      <c r="C193" s="410"/>
      <c r="D193" s="411"/>
      <c r="E193" s="475"/>
      <c r="F193" s="368"/>
      <c r="G193" s="369"/>
      <c r="H193" s="369"/>
      <c r="I193" s="402"/>
    </row>
    <row r="194" spans="1:9" s="310" customFormat="1" ht="27.95" customHeight="1" x14ac:dyDescent="0.25">
      <c r="A194" s="408"/>
      <c r="B194" s="411"/>
      <c r="C194" s="410"/>
      <c r="D194" s="411"/>
      <c r="E194" s="475"/>
      <c r="F194" s="368"/>
      <c r="G194" s="369"/>
      <c r="H194" s="369"/>
      <c r="I194" s="402"/>
    </row>
    <row r="195" spans="1:9" s="310" customFormat="1" ht="27.95" customHeight="1" x14ac:dyDescent="0.25">
      <c r="A195" s="408"/>
      <c r="B195" s="411"/>
      <c r="C195" s="410"/>
      <c r="D195" s="411"/>
      <c r="E195" s="475"/>
      <c r="F195" s="368"/>
      <c r="G195" s="369"/>
      <c r="H195" s="369"/>
      <c r="I195" s="402"/>
    </row>
    <row r="196" spans="1:9" s="310" customFormat="1" ht="27.95" customHeight="1" x14ac:dyDescent="0.25">
      <c r="A196" s="408"/>
      <c r="B196" s="411"/>
      <c r="C196" s="410"/>
      <c r="D196" s="411"/>
      <c r="E196" s="475"/>
      <c r="F196" s="368"/>
      <c r="G196" s="369"/>
      <c r="H196" s="369"/>
      <c r="I196" s="402"/>
    </row>
    <row r="197" spans="1:9" s="310" customFormat="1" ht="19.5" customHeight="1" x14ac:dyDescent="0.25">
      <c r="A197" s="370"/>
      <c r="B197" s="355"/>
      <c r="C197" s="481"/>
      <c r="D197" s="355"/>
      <c r="E197" s="482" t="s">
        <v>57</v>
      </c>
      <c r="F197" s="374">
        <f>SUM(F186:F187)</f>
        <v>7227937.5</v>
      </c>
      <c r="G197" s="374">
        <f>SUM(G186:G187)</f>
        <v>9153525</v>
      </c>
      <c r="H197" s="374">
        <f>SUM(H186:H187)</f>
        <v>13067481.359999999</v>
      </c>
      <c r="I197" s="418">
        <f>SUM(I186:I187)</f>
        <v>21382152.640000001</v>
      </c>
    </row>
    <row r="198" spans="1:9" s="310" customFormat="1" ht="27.95" customHeight="1" x14ac:dyDescent="0.25">
      <c r="A198" s="1005" t="s">
        <v>395</v>
      </c>
      <c r="B198" s="1006"/>
      <c r="C198" s="1006"/>
      <c r="D198" s="1006"/>
      <c r="E198" s="1006"/>
      <c r="F198" s="1006"/>
      <c r="G198" s="1006"/>
      <c r="H198" s="1006"/>
      <c r="I198" s="1007"/>
    </row>
    <row r="199" spans="1:9" s="310" customFormat="1" ht="18.75" x14ac:dyDescent="0.25">
      <c r="A199" s="375"/>
      <c r="B199" s="376"/>
      <c r="C199" s="377"/>
      <c r="D199" s="376"/>
      <c r="E199" s="483" t="s">
        <v>53</v>
      </c>
      <c r="F199" s="379">
        <f t="shared" ref="F199:I200" si="19">F238+F271</f>
        <v>3877937.5</v>
      </c>
      <c r="G199" s="379">
        <f t="shared" si="19"/>
        <v>4653525</v>
      </c>
      <c r="H199" s="379">
        <f t="shared" si="19"/>
        <v>2967481.36</v>
      </c>
      <c r="I199" s="419">
        <f t="shared" si="19"/>
        <v>4532152.6400000006</v>
      </c>
    </row>
    <row r="200" spans="1:9" s="310" customFormat="1" ht="27.95" customHeight="1" x14ac:dyDescent="0.25">
      <c r="A200" s="380"/>
      <c r="B200" s="381"/>
      <c r="C200" s="382"/>
      <c r="D200" s="381"/>
      <c r="E200" s="484" t="s">
        <v>475</v>
      </c>
      <c r="F200" s="384">
        <f t="shared" si="19"/>
        <v>3350000</v>
      </c>
      <c r="G200" s="384">
        <f t="shared" si="19"/>
        <v>4500000</v>
      </c>
      <c r="H200" s="384">
        <f t="shared" si="19"/>
        <v>10100000</v>
      </c>
      <c r="I200" s="420">
        <f t="shared" si="19"/>
        <v>16850000</v>
      </c>
    </row>
    <row r="201" spans="1:9" s="310" customFormat="1" ht="18.75" customHeight="1" x14ac:dyDescent="0.25">
      <c r="A201" s="370"/>
      <c r="B201" s="355"/>
      <c r="C201" s="481"/>
      <c r="D201" s="355"/>
      <c r="E201" s="482" t="s">
        <v>57</v>
      </c>
      <c r="F201" s="374">
        <f>F199+F200</f>
        <v>7227937.5</v>
      </c>
      <c r="G201" s="374">
        <f>G199+G200</f>
        <v>9153525</v>
      </c>
      <c r="H201" s="374">
        <f>H199+H200</f>
        <v>13067481.359999999</v>
      </c>
      <c r="I201" s="418">
        <f>I199+I200</f>
        <v>21382152.640000001</v>
      </c>
    </row>
    <row r="202" spans="1:9" s="310" customFormat="1" ht="18.75" x14ac:dyDescent="0.25">
      <c r="A202" s="969" t="s">
        <v>85</v>
      </c>
      <c r="B202" s="970"/>
      <c r="C202" s="970"/>
      <c r="D202" s="970"/>
      <c r="E202" s="970"/>
      <c r="F202" s="970"/>
      <c r="G202" s="970"/>
      <c r="H202" s="970"/>
      <c r="I202" s="971"/>
    </row>
    <row r="203" spans="1:9" s="310" customFormat="1" ht="18.75" x14ac:dyDescent="0.25">
      <c r="A203" s="972" t="s">
        <v>1</v>
      </c>
      <c r="B203" s="973"/>
      <c r="C203" s="973"/>
      <c r="D203" s="973"/>
      <c r="E203" s="973"/>
      <c r="F203" s="973"/>
      <c r="G203" s="973"/>
      <c r="H203" s="973"/>
      <c r="I203" s="974"/>
    </row>
    <row r="204" spans="1:9" s="310" customFormat="1" ht="18.75" x14ac:dyDescent="0.25">
      <c r="A204" s="972" t="s">
        <v>58</v>
      </c>
      <c r="B204" s="973"/>
      <c r="C204" s="973"/>
      <c r="D204" s="973"/>
      <c r="E204" s="973"/>
      <c r="F204" s="973"/>
      <c r="G204" s="973"/>
      <c r="H204" s="973"/>
      <c r="I204" s="974"/>
    </row>
    <row r="205" spans="1:9" s="310" customFormat="1" ht="27.75" customHeight="1" x14ac:dyDescent="0.25">
      <c r="A205" s="1002" t="s">
        <v>379</v>
      </c>
      <c r="B205" s="1003"/>
      <c r="C205" s="1003"/>
      <c r="D205" s="1003"/>
      <c r="E205" s="1003"/>
      <c r="F205" s="1003"/>
      <c r="G205" s="1003"/>
      <c r="H205" s="1003"/>
      <c r="I205" s="1004"/>
    </row>
    <row r="206" spans="1:9" s="310" customFormat="1" ht="18.75" x14ac:dyDescent="0.25">
      <c r="A206" s="1020" t="s">
        <v>476</v>
      </c>
      <c r="B206" s="1021"/>
      <c r="C206" s="1021"/>
      <c r="D206" s="1021"/>
      <c r="E206" s="1021"/>
      <c r="F206" s="1021"/>
      <c r="G206" s="1021"/>
      <c r="H206" s="1021"/>
      <c r="I206" s="1022"/>
    </row>
    <row r="207" spans="1:9" s="311" customFormat="1" ht="35.25" x14ac:dyDescent="0.25">
      <c r="A207" s="390" t="s">
        <v>380</v>
      </c>
      <c r="B207" s="322" t="s">
        <v>88</v>
      </c>
      <c r="C207" s="322" t="s">
        <v>381</v>
      </c>
      <c r="D207" s="322" t="s">
        <v>5</v>
      </c>
      <c r="E207" s="391" t="s">
        <v>89</v>
      </c>
      <c r="F207" s="322" t="s">
        <v>7</v>
      </c>
      <c r="G207" s="322" t="s">
        <v>8</v>
      </c>
      <c r="H207" s="320" t="s">
        <v>382</v>
      </c>
      <c r="I207" s="416" t="s">
        <v>10</v>
      </c>
    </row>
    <row r="208" spans="1:9" s="310" customFormat="1" ht="18" customHeight="1" x14ac:dyDescent="0.25">
      <c r="A208" s="392">
        <v>20000000</v>
      </c>
      <c r="B208" s="393"/>
      <c r="C208" s="394"/>
      <c r="D208" s="393"/>
      <c r="E208" s="395" t="s">
        <v>47</v>
      </c>
      <c r="F208" s="396"/>
      <c r="G208" s="421"/>
      <c r="H208" s="485"/>
      <c r="I208" s="421"/>
    </row>
    <row r="209" spans="1:9" s="310" customFormat="1" ht="18" customHeight="1" x14ac:dyDescent="0.25">
      <c r="A209" s="318">
        <v>21000000</v>
      </c>
      <c r="B209" s="363"/>
      <c r="C209" s="397"/>
      <c r="D209" s="363"/>
      <c r="E209" s="398" t="s">
        <v>53</v>
      </c>
      <c r="F209" s="369"/>
      <c r="G209" s="369"/>
      <c r="H209" s="447"/>
      <c r="I209" s="369"/>
    </row>
    <row r="210" spans="1:9" s="310" customFormat="1" ht="18" customHeight="1" x14ac:dyDescent="0.25">
      <c r="A210" s="318">
        <v>21010000</v>
      </c>
      <c r="B210" s="363"/>
      <c r="C210" s="397"/>
      <c r="D210" s="363"/>
      <c r="E210" s="398" t="s">
        <v>402</v>
      </c>
      <c r="F210" s="369"/>
      <c r="G210" s="369"/>
      <c r="H210" s="447"/>
      <c r="I210" s="369"/>
    </row>
    <row r="211" spans="1:9" s="310" customFormat="1" ht="18" customHeight="1" x14ac:dyDescent="0.25">
      <c r="A211" s="403">
        <v>21010102</v>
      </c>
      <c r="B211" s="333" t="s">
        <v>21</v>
      </c>
      <c r="C211" s="328"/>
      <c r="D211" s="328" t="s">
        <v>12</v>
      </c>
      <c r="E211" s="401" t="s">
        <v>477</v>
      </c>
      <c r="F211" s="369">
        <v>674416.66666666698</v>
      </c>
      <c r="G211" s="369">
        <v>809300</v>
      </c>
      <c r="H211" s="404">
        <v>539533.36</v>
      </c>
      <c r="I211" s="460">
        <v>809300.04</v>
      </c>
    </row>
    <row r="212" spans="1:9" s="310" customFormat="1" ht="18" customHeight="1" x14ac:dyDescent="0.25">
      <c r="A212" s="318">
        <v>21020200</v>
      </c>
      <c r="B212" s="363"/>
      <c r="C212" s="397"/>
      <c r="D212" s="363"/>
      <c r="E212" s="398" t="s">
        <v>406</v>
      </c>
      <c r="F212" s="369"/>
      <c r="G212" s="369"/>
      <c r="H212" s="486"/>
      <c r="I212" s="448"/>
    </row>
    <row r="213" spans="1:9" s="310" customFormat="1" ht="18" customHeight="1" x14ac:dyDescent="0.25">
      <c r="A213" s="403">
        <v>21200201</v>
      </c>
      <c r="B213" s="333" t="s">
        <v>21</v>
      </c>
      <c r="C213" s="328"/>
      <c r="D213" s="328" t="s">
        <v>12</v>
      </c>
      <c r="E213" s="401" t="s">
        <v>478</v>
      </c>
      <c r="F213" s="369"/>
      <c r="G213" s="369"/>
      <c r="H213" s="486"/>
      <c r="I213" s="448"/>
    </row>
    <row r="214" spans="1:9" s="310" customFormat="1" ht="18" customHeight="1" x14ac:dyDescent="0.25">
      <c r="A214" s="403">
        <v>21200204</v>
      </c>
      <c r="B214" s="333" t="s">
        <v>21</v>
      </c>
      <c r="C214" s="328"/>
      <c r="D214" s="328" t="s">
        <v>12</v>
      </c>
      <c r="E214" s="335" t="s">
        <v>408</v>
      </c>
      <c r="F214" s="369">
        <v>202325</v>
      </c>
      <c r="G214" s="369">
        <v>242790</v>
      </c>
      <c r="H214" s="405">
        <v>161860</v>
      </c>
      <c r="I214" s="448">
        <v>242790</v>
      </c>
    </row>
    <row r="215" spans="1:9" s="310" customFormat="1" ht="18" customHeight="1" x14ac:dyDescent="0.25">
      <c r="A215" s="403">
        <v>21200206</v>
      </c>
      <c r="B215" s="333" t="s">
        <v>21</v>
      </c>
      <c r="C215" s="328"/>
      <c r="D215" s="328" t="s">
        <v>12</v>
      </c>
      <c r="E215" s="335" t="s">
        <v>409</v>
      </c>
      <c r="F215" s="369">
        <v>202325</v>
      </c>
      <c r="G215" s="369">
        <v>242790</v>
      </c>
      <c r="H215" s="405">
        <v>161860</v>
      </c>
      <c r="I215" s="448">
        <v>242790</v>
      </c>
    </row>
    <row r="216" spans="1:9" s="310" customFormat="1" ht="18" customHeight="1" x14ac:dyDescent="0.25">
      <c r="A216" s="403">
        <v>21200210</v>
      </c>
      <c r="B216" s="333" t="s">
        <v>21</v>
      </c>
      <c r="C216" s="328"/>
      <c r="D216" s="328" t="s">
        <v>12</v>
      </c>
      <c r="E216" s="335" t="s">
        <v>411</v>
      </c>
      <c r="F216" s="369">
        <v>2023250</v>
      </c>
      <c r="G216" s="369">
        <v>2427900</v>
      </c>
      <c r="H216" s="405"/>
      <c r="I216" s="405">
        <v>80930.600000000006</v>
      </c>
    </row>
    <row r="217" spans="1:9" s="310" customFormat="1" ht="18" customHeight="1" x14ac:dyDescent="0.25">
      <c r="A217" s="403">
        <v>21200212</v>
      </c>
      <c r="B217" s="333" t="s">
        <v>21</v>
      </c>
      <c r="C217" s="328"/>
      <c r="D217" s="328" t="s">
        <v>12</v>
      </c>
      <c r="E217" s="335" t="s">
        <v>451</v>
      </c>
      <c r="F217" s="369"/>
      <c r="G217" s="369"/>
      <c r="H217" s="405">
        <v>1618600</v>
      </c>
      <c r="I217" s="448">
        <v>2427900</v>
      </c>
    </row>
    <row r="218" spans="1:9" s="310" customFormat="1" ht="18" customHeight="1" x14ac:dyDescent="0.25">
      <c r="A218" s="403">
        <v>21200214</v>
      </c>
      <c r="B218" s="333" t="s">
        <v>21</v>
      </c>
      <c r="C218" s="328"/>
      <c r="D218" s="328" t="s">
        <v>12</v>
      </c>
      <c r="E218" s="335" t="s">
        <v>413</v>
      </c>
      <c r="F218" s="369">
        <v>505812.5</v>
      </c>
      <c r="G218" s="369">
        <v>606975</v>
      </c>
      <c r="H218" s="486"/>
      <c r="I218" s="448"/>
    </row>
    <row r="219" spans="1:9" s="310" customFormat="1" ht="18" customHeight="1" x14ac:dyDescent="0.25">
      <c r="A219" s="403">
        <v>21200217</v>
      </c>
      <c r="B219" s="333" t="s">
        <v>21</v>
      </c>
      <c r="C219" s="328"/>
      <c r="D219" s="328" t="s">
        <v>12</v>
      </c>
      <c r="E219" s="335" t="s">
        <v>414</v>
      </c>
      <c r="F219" s="369">
        <v>101162.5</v>
      </c>
      <c r="G219" s="369">
        <v>121395</v>
      </c>
      <c r="H219" s="405">
        <v>404698</v>
      </c>
      <c r="I219" s="448">
        <v>607047</v>
      </c>
    </row>
    <row r="220" spans="1:9" s="310" customFormat="1" ht="18" customHeight="1" x14ac:dyDescent="0.25">
      <c r="A220" s="403">
        <v>21200228</v>
      </c>
      <c r="B220" s="333" t="s">
        <v>21</v>
      </c>
      <c r="C220" s="328"/>
      <c r="D220" s="328" t="s">
        <v>12</v>
      </c>
      <c r="E220" s="335" t="s">
        <v>479</v>
      </c>
      <c r="F220" s="369">
        <v>168645.83333333299</v>
      </c>
      <c r="G220" s="369">
        <v>202375</v>
      </c>
      <c r="H220" s="405">
        <v>80930</v>
      </c>
      <c r="I220" s="448">
        <v>121395</v>
      </c>
    </row>
    <row r="221" spans="1:9" s="310" customFormat="1" ht="18" customHeight="1" x14ac:dyDescent="0.25">
      <c r="A221" s="408"/>
      <c r="B221" s="409"/>
      <c r="C221" s="410"/>
      <c r="D221" s="411"/>
      <c r="E221" s="412" t="s">
        <v>416</v>
      </c>
      <c r="F221" s="402"/>
      <c r="G221" s="402"/>
      <c r="H221" s="405">
        <v>134883.35999999999</v>
      </c>
      <c r="I221" s="448">
        <v>202325.04</v>
      </c>
    </row>
    <row r="222" spans="1:9" s="310" customFormat="1" ht="18" customHeight="1" x14ac:dyDescent="0.25">
      <c r="A222" s="332"/>
      <c r="B222" s="333" t="s">
        <v>21</v>
      </c>
      <c r="C222" s="328"/>
      <c r="D222" s="328" t="s">
        <v>12</v>
      </c>
      <c r="E222" s="413" t="s">
        <v>417</v>
      </c>
      <c r="F222" s="402"/>
      <c r="G222" s="402">
        <v>2427900</v>
      </c>
      <c r="H222" s="422"/>
      <c r="I222" s="402"/>
    </row>
    <row r="223" spans="1:9" s="310" customFormat="1" ht="18" customHeight="1" x14ac:dyDescent="0.25">
      <c r="A223" s="332"/>
      <c r="B223" s="333" t="s">
        <v>21</v>
      </c>
      <c r="C223" s="328"/>
      <c r="D223" s="328" t="s">
        <v>12</v>
      </c>
      <c r="E223" s="413" t="s">
        <v>411</v>
      </c>
      <c r="F223" s="402"/>
      <c r="G223" s="406">
        <v>2423900</v>
      </c>
      <c r="H223" s="422"/>
      <c r="I223" s="406"/>
    </row>
    <row r="224" spans="1:9" s="310" customFormat="1" ht="18" customHeight="1" x14ac:dyDescent="0.25">
      <c r="A224" s="408">
        <v>22020000</v>
      </c>
      <c r="B224" s="411"/>
      <c r="C224" s="410"/>
      <c r="D224" s="411"/>
      <c r="E224" s="412" t="s">
        <v>420</v>
      </c>
      <c r="F224" s="369"/>
      <c r="G224" s="369"/>
      <c r="H224" s="447"/>
      <c r="I224" s="369"/>
    </row>
    <row r="225" spans="1:9" s="310" customFormat="1" ht="18" customHeight="1" x14ac:dyDescent="0.25">
      <c r="A225" s="408">
        <v>22020100</v>
      </c>
      <c r="B225" s="333"/>
      <c r="C225" s="410"/>
      <c r="D225" s="411"/>
      <c r="E225" s="412" t="s">
        <v>480</v>
      </c>
      <c r="F225" s="369"/>
      <c r="G225" s="369"/>
      <c r="H225" s="447"/>
      <c r="I225" s="369"/>
    </row>
    <row r="226" spans="1:9" s="310" customFormat="1" ht="18" customHeight="1" x14ac:dyDescent="0.25">
      <c r="A226" s="487">
        <v>22020101</v>
      </c>
      <c r="B226" s="333" t="s">
        <v>21</v>
      </c>
      <c r="C226" s="410"/>
      <c r="D226" s="328" t="s">
        <v>12</v>
      </c>
      <c r="E226" s="488" t="s">
        <v>481</v>
      </c>
      <c r="F226" s="369"/>
      <c r="G226" s="369"/>
      <c r="H226" s="447"/>
      <c r="I226" s="369"/>
    </row>
    <row r="227" spans="1:9" s="310" customFormat="1" ht="18" customHeight="1" x14ac:dyDescent="0.25">
      <c r="A227" s="487">
        <v>22020102</v>
      </c>
      <c r="B227" s="333" t="s">
        <v>21</v>
      </c>
      <c r="C227" s="410"/>
      <c r="D227" s="328" t="s">
        <v>12</v>
      </c>
      <c r="E227" s="488" t="s">
        <v>422</v>
      </c>
      <c r="F227" s="369">
        <v>400000</v>
      </c>
      <c r="G227" s="369">
        <v>500000</v>
      </c>
      <c r="H227" s="450">
        <v>450000</v>
      </c>
      <c r="I227" s="369">
        <v>350000</v>
      </c>
    </row>
    <row r="228" spans="1:9" s="310" customFormat="1" ht="18" customHeight="1" x14ac:dyDescent="0.25">
      <c r="A228" s="487">
        <v>22020103</v>
      </c>
      <c r="B228" s="333" t="s">
        <v>21</v>
      </c>
      <c r="C228" s="410"/>
      <c r="D228" s="328" t="s">
        <v>12</v>
      </c>
      <c r="E228" s="488" t="s">
        <v>482</v>
      </c>
      <c r="F228" s="369"/>
      <c r="G228" s="369"/>
      <c r="H228" s="447"/>
      <c r="I228" s="369"/>
    </row>
    <row r="229" spans="1:9" s="310" customFormat="1" ht="18" customHeight="1" x14ac:dyDescent="0.25">
      <c r="A229" s="487">
        <v>22020104</v>
      </c>
      <c r="B229" s="333" t="s">
        <v>21</v>
      </c>
      <c r="C229" s="410"/>
      <c r="D229" s="328" t="s">
        <v>12</v>
      </c>
      <c r="E229" s="488" t="s">
        <v>423</v>
      </c>
      <c r="F229" s="369"/>
      <c r="G229" s="369"/>
      <c r="H229" s="447"/>
      <c r="I229" s="369"/>
    </row>
    <row r="230" spans="1:9" s="310" customFormat="1" ht="18" customHeight="1" x14ac:dyDescent="0.25">
      <c r="A230" s="408">
        <v>22020300</v>
      </c>
      <c r="B230" s="333"/>
      <c r="C230" s="410"/>
      <c r="D230" s="411"/>
      <c r="E230" s="412" t="s">
        <v>483</v>
      </c>
      <c r="F230" s="461"/>
      <c r="G230" s="461"/>
      <c r="H230" s="489"/>
      <c r="I230" s="461"/>
    </row>
    <row r="231" spans="1:9" s="310" customFormat="1" ht="18" customHeight="1" x14ac:dyDescent="0.25">
      <c r="A231" s="332">
        <v>22020302</v>
      </c>
      <c r="B231" s="333" t="s">
        <v>21</v>
      </c>
      <c r="C231" s="334"/>
      <c r="D231" s="328" t="s">
        <v>12</v>
      </c>
      <c r="E231" s="413" t="s">
        <v>425</v>
      </c>
      <c r="F231" s="369"/>
      <c r="G231" s="369"/>
      <c r="H231" s="447"/>
      <c r="I231" s="369"/>
    </row>
    <row r="232" spans="1:9" s="310" customFormat="1" ht="18" customHeight="1" x14ac:dyDescent="0.25">
      <c r="A232" s="408">
        <v>22020500</v>
      </c>
      <c r="B232" s="411"/>
      <c r="C232" s="410"/>
      <c r="D232" s="411"/>
      <c r="E232" s="412" t="s">
        <v>484</v>
      </c>
      <c r="F232" s="461"/>
      <c r="G232" s="461"/>
      <c r="H232" s="489"/>
      <c r="I232" s="461"/>
    </row>
    <row r="233" spans="1:9" s="310" customFormat="1" ht="18" customHeight="1" x14ac:dyDescent="0.25">
      <c r="A233" s="332">
        <v>22020601</v>
      </c>
      <c r="B233" s="333" t="s">
        <v>21</v>
      </c>
      <c r="C233" s="334"/>
      <c r="D233" s="328" t="s">
        <v>12</v>
      </c>
      <c r="E233" s="413" t="s">
        <v>485</v>
      </c>
      <c r="F233" s="369">
        <v>1000000</v>
      </c>
      <c r="G233" s="369">
        <v>1500000</v>
      </c>
      <c r="H233" s="450">
        <v>1200000</v>
      </c>
      <c r="I233" s="477">
        <v>1000000</v>
      </c>
    </row>
    <row r="234" spans="1:9" s="310" customFormat="1" ht="18" customHeight="1" x14ac:dyDescent="0.25">
      <c r="A234" s="490">
        <v>220210</v>
      </c>
      <c r="B234" s="333" t="s">
        <v>21</v>
      </c>
      <c r="C234" s="334"/>
      <c r="D234" s="333"/>
      <c r="E234" s="491" t="s">
        <v>486</v>
      </c>
      <c r="F234" s="369"/>
      <c r="G234" s="369"/>
      <c r="H234" s="447"/>
      <c r="I234" s="369"/>
    </row>
    <row r="235" spans="1:9" s="310" customFormat="1" ht="18" customHeight="1" x14ac:dyDescent="0.25">
      <c r="A235" s="492">
        <v>22021001</v>
      </c>
      <c r="B235" s="333" t="s">
        <v>21</v>
      </c>
      <c r="C235" s="334"/>
      <c r="D235" s="328" t="s">
        <v>12</v>
      </c>
      <c r="E235" s="493" t="s">
        <v>436</v>
      </c>
      <c r="F235" s="369">
        <v>1300000</v>
      </c>
      <c r="G235" s="369">
        <v>1500000</v>
      </c>
      <c r="H235" s="450">
        <v>1450000</v>
      </c>
      <c r="I235" s="369">
        <v>500000</v>
      </c>
    </row>
    <row r="236" spans="1:9" s="310" customFormat="1" ht="18" customHeight="1" x14ac:dyDescent="0.25">
      <c r="A236" s="492">
        <v>22021002</v>
      </c>
      <c r="B236" s="333" t="s">
        <v>21</v>
      </c>
      <c r="C236" s="334"/>
      <c r="D236" s="328" t="s">
        <v>12</v>
      </c>
      <c r="E236" s="493" t="s">
        <v>438</v>
      </c>
      <c r="F236" s="369"/>
      <c r="G236" s="369"/>
      <c r="H236" s="447"/>
      <c r="I236" s="369"/>
    </row>
    <row r="237" spans="1:9" s="310" customFormat="1" ht="18" customHeight="1" x14ac:dyDescent="0.25">
      <c r="A237" s="492">
        <v>22021011</v>
      </c>
      <c r="B237" s="333" t="s">
        <v>21</v>
      </c>
      <c r="C237" s="334"/>
      <c r="D237" s="328" t="s">
        <v>12</v>
      </c>
      <c r="E237" s="494" t="s">
        <v>458</v>
      </c>
      <c r="F237" s="369"/>
      <c r="G237" s="369"/>
      <c r="H237" s="447"/>
      <c r="I237" s="369"/>
    </row>
    <row r="238" spans="1:9" s="310" customFormat="1" ht="18.75" x14ac:dyDescent="0.25">
      <c r="A238" s="408"/>
      <c r="B238" s="411"/>
      <c r="C238" s="410"/>
      <c r="D238" s="411"/>
      <c r="E238" s="412" t="s">
        <v>53</v>
      </c>
      <c r="F238" s="495">
        <f>SUM(F211:F220)</f>
        <v>3877937.5</v>
      </c>
      <c r="G238" s="496">
        <f t="shared" ref="G238:I238" si="20">SUM(G211:G220)</f>
        <v>4653525</v>
      </c>
      <c r="H238" s="495">
        <f t="shared" si="20"/>
        <v>2967481.36</v>
      </c>
      <c r="I238" s="496">
        <f t="shared" si="20"/>
        <v>4532152.6400000006</v>
      </c>
    </row>
    <row r="239" spans="1:9" s="310" customFormat="1" ht="27.95" customHeight="1" x14ac:dyDescent="0.25">
      <c r="A239" s="380"/>
      <c r="B239" s="381"/>
      <c r="C239" s="382"/>
      <c r="D239" s="381"/>
      <c r="E239" s="452" t="s">
        <v>420</v>
      </c>
      <c r="F239" s="497">
        <f>SUM(F226:F237)</f>
        <v>2700000</v>
      </c>
      <c r="G239" s="464">
        <f t="shared" ref="G239:I239" si="21">SUM(G226:G237)</f>
        <v>3500000</v>
      </c>
      <c r="H239" s="498">
        <f t="shared" si="21"/>
        <v>3100000</v>
      </c>
      <c r="I239" s="501">
        <f t="shared" si="21"/>
        <v>1850000</v>
      </c>
    </row>
    <row r="240" spans="1:9" s="310" customFormat="1" ht="27.95" customHeight="1" x14ac:dyDescent="0.25">
      <c r="A240" s="436"/>
      <c r="B240" s="437"/>
      <c r="C240" s="438"/>
      <c r="D240" s="439"/>
      <c r="E240" s="499" t="s">
        <v>57</v>
      </c>
      <c r="F240" s="500">
        <f>SUM(F238:F239)</f>
        <v>6577937.5</v>
      </c>
      <c r="G240" s="500">
        <f t="shared" ref="G240:I240" si="22">SUM(G238:G239)</f>
        <v>8153525</v>
      </c>
      <c r="H240" s="500">
        <f t="shared" si="22"/>
        <v>6067481.3599999994</v>
      </c>
      <c r="I240" s="502">
        <f t="shared" si="22"/>
        <v>6382152.6400000006</v>
      </c>
    </row>
    <row r="241" spans="1:9" s="310" customFormat="1" ht="18.75" x14ac:dyDescent="0.25">
      <c r="A241" s="969" t="s">
        <v>85</v>
      </c>
      <c r="B241" s="970"/>
      <c r="C241" s="970"/>
      <c r="D241" s="970"/>
      <c r="E241" s="970"/>
      <c r="F241" s="970"/>
      <c r="G241" s="970"/>
      <c r="H241" s="970"/>
      <c r="I241" s="971"/>
    </row>
    <row r="242" spans="1:9" s="310" customFormat="1" ht="18.75" x14ac:dyDescent="0.25">
      <c r="A242" s="972" t="s">
        <v>1</v>
      </c>
      <c r="B242" s="973"/>
      <c r="C242" s="973"/>
      <c r="D242" s="973"/>
      <c r="E242" s="973"/>
      <c r="F242" s="973"/>
      <c r="G242" s="973"/>
      <c r="H242" s="973"/>
      <c r="I242" s="974"/>
    </row>
    <row r="243" spans="1:9" s="310" customFormat="1" ht="18.75" x14ac:dyDescent="0.25">
      <c r="A243" s="972" t="s">
        <v>58</v>
      </c>
      <c r="B243" s="973"/>
      <c r="C243" s="973"/>
      <c r="D243" s="973"/>
      <c r="E243" s="973"/>
      <c r="F243" s="973"/>
      <c r="G243" s="973"/>
      <c r="H243" s="973"/>
      <c r="I243" s="974"/>
    </row>
    <row r="244" spans="1:9" s="310" customFormat="1" ht="30.75" customHeight="1" x14ac:dyDescent="0.25">
      <c r="A244" s="1002" t="s">
        <v>379</v>
      </c>
      <c r="B244" s="1003"/>
      <c r="C244" s="1003"/>
      <c r="D244" s="1003"/>
      <c r="E244" s="1003"/>
      <c r="F244" s="1003"/>
      <c r="G244" s="1003"/>
      <c r="H244" s="1003"/>
      <c r="I244" s="1004"/>
    </row>
    <row r="245" spans="1:9" s="310" customFormat="1" ht="18.75" x14ac:dyDescent="0.25">
      <c r="A245" s="1008" t="s">
        <v>487</v>
      </c>
      <c r="B245" s="1009"/>
      <c r="C245" s="1009"/>
      <c r="D245" s="1009"/>
      <c r="E245" s="1009"/>
      <c r="F245" s="1009"/>
      <c r="G245" s="1009"/>
      <c r="H245" s="1009"/>
      <c r="I245" s="1010"/>
    </row>
    <row r="246" spans="1:9" s="311" customFormat="1" ht="42.75" customHeight="1" x14ac:dyDescent="0.25">
      <c r="A246" s="390" t="s">
        <v>380</v>
      </c>
      <c r="B246" s="322" t="s">
        <v>88</v>
      </c>
      <c r="C246" s="322" t="s">
        <v>381</v>
      </c>
      <c r="D246" s="322" t="s">
        <v>5</v>
      </c>
      <c r="E246" s="391" t="s">
        <v>89</v>
      </c>
      <c r="F246" s="322" t="s">
        <v>7</v>
      </c>
      <c r="G246" s="322" t="s">
        <v>8</v>
      </c>
      <c r="H246" s="320" t="s">
        <v>382</v>
      </c>
      <c r="I246" s="416" t="s">
        <v>10</v>
      </c>
    </row>
    <row r="247" spans="1:9" s="310" customFormat="1" ht="18.75" x14ac:dyDescent="0.25">
      <c r="A247" s="442">
        <v>20000000</v>
      </c>
      <c r="B247" s="443"/>
      <c r="C247" s="444"/>
      <c r="D247" s="443"/>
      <c r="E247" s="445" t="s">
        <v>47</v>
      </c>
      <c r="F247" s="421"/>
      <c r="G247" s="421"/>
      <c r="H247" s="421"/>
      <c r="I247" s="421"/>
    </row>
    <row r="248" spans="1:9" s="310" customFormat="1" ht="18.75" x14ac:dyDescent="0.25">
      <c r="A248" s="318">
        <v>21000000</v>
      </c>
      <c r="B248" s="363"/>
      <c r="C248" s="397"/>
      <c r="D248" s="363"/>
      <c r="E248" s="398" t="s">
        <v>53</v>
      </c>
      <c r="F248" s="369"/>
      <c r="G248" s="369"/>
      <c r="H248" s="369"/>
      <c r="I248" s="369"/>
    </row>
    <row r="249" spans="1:9" s="310" customFormat="1" ht="18.75" x14ac:dyDescent="0.25">
      <c r="A249" s="318">
        <v>21010000</v>
      </c>
      <c r="B249" s="363"/>
      <c r="C249" s="397"/>
      <c r="D249" s="363"/>
      <c r="E249" s="398" t="s">
        <v>402</v>
      </c>
      <c r="F249" s="369"/>
      <c r="G249" s="369"/>
      <c r="H249" s="369"/>
      <c r="I249" s="369"/>
    </row>
    <row r="250" spans="1:9" s="310" customFormat="1" ht="18.75" x14ac:dyDescent="0.25">
      <c r="A250" s="403">
        <v>21010103</v>
      </c>
      <c r="B250" s="333" t="s">
        <v>21</v>
      </c>
      <c r="C250" s="328"/>
      <c r="D250" s="328" t="s">
        <v>12</v>
      </c>
      <c r="E250" s="401" t="s">
        <v>442</v>
      </c>
      <c r="F250" s="369"/>
      <c r="G250" s="369"/>
      <c r="H250" s="369"/>
      <c r="I250" s="369"/>
    </row>
    <row r="251" spans="1:9" s="310" customFormat="1" ht="18.75" x14ac:dyDescent="0.25">
      <c r="A251" s="403">
        <v>21010104</v>
      </c>
      <c r="B251" s="333" t="s">
        <v>21</v>
      </c>
      <c r="C251" s="328"/>
      <c r="D251" s="328" t="s">
        <v>12</v>
      </c>
      <c r="E251" s="401" t="s">
        <v>443</v>
      </c>
      <c r="F251" s="369"/>
      <c r="G251" s="369"/>
      <c r="H251" s="369"/>
      <c r="I251" s="369"/>
    </row>
    <row r="252" spans="1:9" s="310" customFormat="1" ht="18.75" x14ac:dyDescent="0.25">
      <c r="A252" s="403">
        <v>21010105</v>
      </c>
      <c r="B252" s="333" t="s">
        <v>21</v>
      </c>
      <c r="C252" s="328"/>
      <c r="D252" s="328" t="s">
        <v>12</v>
      </c>
      <c r="E252" s="401" t="s">
        <v>488</v>
      </c>
      <c r="F252" s="369"/>
      <c r="G252" s="369"/>
      <c r="H252" s="369"/>
      <c r="I252" s="369"/>
    </row>
    <row r="253" spans="1:9" s="310" customFormat="1" ht="23.25" customHeight="1" x14ac:dyDescent="0.25">
      <c r="A253" s="449"/>
      <c r="B253" s="333" t="s">
        <v>21</v>
      </c>
      <c r="C253" s="328"/>
      <c r="D253" s="328" t="s">
        <v>12</v>
      </c>
      <c r="E253" s="401" t="s">
        <v>489</v>
      </c>
      <c r="F253" s="369"/>
      <c r="G253" s="369"/>
      <c r="H253" s="369"/>
      <c r="I253" s="369"/>
    </row>
    <row r="254" spans="1:9" s="310" customFormat="1" ht="21" customHeight="1" x14ac:dyDescent="0.25">
      <c r="A254" s="318">
        <v>21020300</v>
      </c>
      <c r="B254" s="363"/>
      <c r="C254" s="397"/>
      <c r="D254" s="363"/>
      <c r="E254" s="398" t="s">
        <v>447</v>
      </c>
      <c r="F254" s="369"/>
      <c r="G254" s="369"/>
      <c r="H254" s="369"/>
      <c r="I254" s="369"/>
    </row>
    <row r="255" spans="1:9" s="310" customFormat="1" ht="18.75" x14ac:dyDescent="0.25">
      <c r="A255" s="403">
        <v>21020301</v>
      </c>
      <c r="B255" s="333" t="s">
        <v>21</v>
      </c>
      <c r="C255" s="328"/>
      <c r="D255" s="328" t="s">
        <v>12</v>
      </c>
      <c r="E255" s="335" t="s">
        <v>448</v>
      </c>
      <c r="F255" s="369"/>
      <c r="G255" s="369"/>
      <c r="H255" s="369"/>
      <c r="I255" s="369"/>
    </row>
    <row r="256" spans="1:9" s="310" customFormat="1" ht="18.75" x14ac:dyDescent="0.25">
      <c r="A256" s="403">
        <v>21020302</v>
      </c>
      <c r="B256" s="333" t="s">
        <v>21</v>
      </c>
      <c r="C256" s="328"/>
      <c r="D256" s="328" t="s">
        <v>12</v>
      </c>
      <c r="E256" s="335" t="s">
        <v>449</v>
      </c>
      <c r="F256" s="369"/>
      <c r="G256" s="369"/>
      <c r="H256" s="369"/>
      <c r="I256" s="369"/>
    </row>
    <row r="257" spans="1:9" s="310" customFormat="1" ht="18.75" x14ac:dyDescent="0.25">
      <c r="A257" s="403">
        <v>21020303</v>
      </c>
      <c r="B257" s="333" t="s">
        <v>21</v>
      </c>
      <c r="C257" s="328"/>
      <c r="D257" s="328" t="s">
        <v>12</v>
      </c>
      <c r="E257" s="335" t="s">
        <v>450</v>
      </c>
      <c r="F257" s="369"/>
      <c r="G257" s="369"/>
      <c r="H257" s="369"/>
      <c r="I257" s="369"/>
    </row>
    <row r="258" spans="1:9" s="310" customFormat="1" ht="18.75" x14ac:dyDescent="0.25">
      <c r="A258" s="403">
        <v>21020304</v>
      </c>
      <c r="B258" s="333" t="s">
        <v>21</v>
      </c>
      <c r="C258" s="328"/>
      <c r="D258" s="328" t="s">
        <v>12</v>
      </c>
      <c r="E258" s="335" t="s">
        <v>408</v>
      </c>
      <c r="F258" s="369"/>
      <c r="G258" s="369"/>
      <c r="H258" s="369"/>
      <c r="I258" s="369"/>
    </row>
    <row r="259" spans="1:9" s="310" customFormat="1" ht="18.75" x14ac:dyDescent="0.25">
      <c r="A259" s="403">
        <v>21020312</v>
      </c>
      <c r="B259" s="333" t="s">
        <v>21</v>
      </c>
      <c r="C259" s="328"/>
      <c r="D259" s="328" t="s">
        <v>12</v>
      </c>
      <c r="E259" s="335" t="s">
        <v>451</v>
      </c>
      <c r="F259" s="369"/>
      <c r="G259" s="369"/>
      <c r="H259" s="369"/>
      <c r="I259" s="369"/>
    </row>
    <row r="260" spans="1:9" s="310" customFormat="1" ht="18.75" x14ac:dyDescent="0.25">
      <c r="A260" s="403">
        <v>21020315</v>
      </c>
      <c r="B260" s="333" t="s">
        <v>21</v>
      </c>
      <c r="C260" s="328"/>
      <c r="D260" s="328" t="s">
        <v>12</v>
      </c>
      <c r="E260" s="335" t="s">
        <v>452</v>
      </c>
      <c r="F260" s="369"/>
      <c r="G260" s="369"/>
      <c r="H260" s="369"/>
      <c r="I260" s="369"/>
    </row>
    <row r="261" spans="1:9" s="310" customFormat="1" ht="20.25" customHeight="1" x14ac:dyDescent="0.25">
      <c r="A261" s="318">
        <v>21020400</v>
      </c>
      <c r="B261" s="363"/>
      <c r="C261" s="397"/>
      <c r="D261" s="363"/>
      <c r="E261" s="398" t="s">
        <v>464</v>
      </c>
      <c r="F261" s="369"/>
      <c r="G261" s="369"/>
      <c r="H261" s="369"/>
      <c r="I261" s="369"/>
    </row>
    <row r="262" spans="1:9" s="310" customFormat="1" ht="18.75" x14ac:dyDescent="0.25">
      <c r="A262" s="403">
        <v>21020401</v>
      </c>
      <c r="B262" s="333" t="s">
        <v>21</v>
      </c>
      <c r="C262" s="328"/>
      <c r="D262" s="328" t="s">
        <v>12</v>
      </c>
      <c r="E262" s="335" t="s">
        <v>448</v>
      </c>
      <c r="F262" s="369"/>
      <c r="G262" s="369"/>
      <c r="H262" s="369"/>
      <c r="I262" s="369"/>
    </row>
    <row r="263" spans="1:9" s="310" customFormat="1" ht="18.75" x14ac:dyDescent="0.25">
      <c r="A263" s="403">
        <v>21020402</v>
      </c>
      <c r="B263" s="333" t="s">
        <v>21</v>
      </c>
      <c r="C263" s="328"/>
      <c r="D263" s="328" t="s">
        <v>12</v>
      </c>
      <c r="E263" s="335" t="s">
        <v>449</v>
      </c>
      <c r="F263" s="369"/>
      <c r="G263" s="369"/>
      <c r="H263" s="369"/>
      <c r="I263" s="369"/>
    </row>
    <row r="264" spans="1:9" s="310" customFormat="1" ht="18.75" x14ac:dyDescent="0.25">
      <c r="A264" s="403">
        <v>21020403</v>
      </c>
      <c r="B264" s="333" t="s">
        <v>21</v>
      </c>
      <c r="C264" s="328"/>
      <c r="D264" s="328" t="s">
        <v>12</v>
      </c>
      <c r="E264" s="335" t="s">
        <v>450</v>
      </c>
      <c r="F264" s="369"/>
      <c r="G264" s="369"/>
      <c r="H264" s="369"/>
      <c r="I264" s="369"/>
    </row>
    <row r="265" spans="1:9" s="310" customFormat="1" ht="18.75" x14ac:dyDescent="0.25">
      <c r="A265" s="403">
        <v>21020404</v>
      </c>
      <c r="B265" s="333" t="s">
        <v>21</v>
      </c>
      <c r="C265" s="328"/>
      <c r="D265" s="328" t="s">
        <v>12</v>
      </c>
      <c r="E265" s="335" t="s">
        <v>408</v>
      </c>
      <c r="F265" s="369"/>
      <c r="G265" s="369"/>
      <c r="H265" s="369"/>
      <c r="I265" s="369"/>
    </row>
    <row r="266" spans="1:9" s="310" customFormat="1" ht="18.75" x14ac:dyDescent="0.25">
      <c r="A266" s="403">
        <v>21020413</v>
      </c>
      <c r="B266" s="333" t="s">
        <v>21</v>
      </c>
      <c r="C266" s="328"/>
      <c r="D266" s="328" t="s">
        <v>12</v>
      </c>
      <c r="E266" s="335" t="s">
        <v>490</v>
      </c>
      <c r="F266" s="369"/>
      <c r="G266" s="369"/>
      <c r="H266" s="369"/>
      <c r="I266" s="369"/>
    </row>
    <row r="267" spans="1:9" s="310" customFormat="1" ht="18.75" x14ac:dyDescent="0.25">
      <c r="A267" s="403">
        <v>21020415</v>
      </c>
      <c r="B267" s="333" t="s">
        <v>21</v>
      </c>
      <c r="C267" s="328"/>
      <c r="D267" s="328" t="s">
        <v>12</v>
      </c>
      <c r="E267" s="335" t="s">
        <v>452</v>
      </c>
      <c r="F267" s="369"/>
      <c r="G267" s="369"/>
      <c r="H267" s="369"/>
      <c r="I267" s="369"/>
    </row>
    <row r="268" spans="1:9" s="310" customFormat="1" ht="18.75" x14ac:dyDescent="0.25">
      <c r="A268" s="408">
        <v>22020000</v>
      </c>
      <c r="B268" s="411"/>
      <c r="C268" s="410"/>
      <c r="D268" s="411"/>
      <c r="E268" s="412" t="s">
        <v>420</v>
      </c>
      <c r="F268" s="369"/>
      <c r="G268" s="369"/>
      <c r="H268" s="369"/>
      <c r="I268" s="369"/>
    </row>
    <row r="269" spans="1:9" s="310" customFormat="1" ht="39.75" customHeight="1" x14ac:dyDescent="0.25">
      <c r="A269" s="408">
        <v>22020700</v>
      </c>
      <c r="B269" s="411"/>
      <c r="C269" s="410"/>
      <c r="D269" s="411"/>
      <c r="E269" s="412" t="s">
        <v>491</v>
      </c>
      <c r="F269" s="369"/>
      <c r="G269" s="369"/>
      <c r="H269" s="369"/>
      <c r="I269" s="369"/>
    </row>
    <row r="270" spans="1:9" s="310" customFormat="1" ht="18.75" x14ac:dyDescent="0.25">
      <c r="A270" s="332">
        <v>22020703</v>
      </c>
      <c r="B270" s="333" t="s">
        <v>21</v>
      </c>
      <c r="C270" s="334"/>
      <c r="D270" s="328" t="s">
        <v>12</v>
      </c>
      <c r="E270" s="413" t="s">
        <v>492</v>
      </c>
      <c r="F270" s="369">
        <v>650000</v>
      </c>
      <c r="G270" s="503">
        <v>1000000</v>
      </c>
      <c r="H270" s="477">
        <v>7000000</v>
      </c>
      <c r="I270" s="477">
        <v>15000000</v>
      </c>
    </row>
    <row r="271" spans="1:9" s="310" customFormat="1" ht="21" customHeight="1" x14ac:dyDescent="0.25">
      <c r="A271" s="408"/>
      <c r="B271" s="411"/>
      <c r="C271" s="410"/>
      <c r="D271" s="411"/>
      <c r="E271" s="412" t="s">
        <v>53</v>
      </c>
      <c r="F271" s="461"/>
      <c r="G271" s="461">
        <f>SUM(G250:G267)</f>
        <v>0</v>
      </c>
      <c r="H271" s="461"/>
      <c r="I271" s="461"/>
    </row>
    <row r="272" spans="1:9" s="310" customFormat="1" ht="21" customHeight="1" x14ac:dyDescent="0.25">
      <c r="A272" s="380"/>
      <c r="B272" s="381"/>
      <c r="C272" s="382"/>
      <c r="D272" s="381"/>
      <c r="E272" s="452" t="s">
        <v>420</v>
      </c>
      <c r="F272" s="463">
        <f>SUM(F269:F270)</f>
        <v>650000</v>
      </c>
      <c r="G272" s="463">
        <f>SUM(G269:G270)</f>
        <v>1000000</v>
      </c>
      <c r="H272" s="463">
        <f>SUM(H269:H270)</f>
        <v>7000000</v>
      </c>
      <c r="I272" s="497">
        <f>SUM(I269:I270)</f>
        <v>15000000</v>
      </c>
    </row>
    <row r="273" spans="1:9" s="310" customFormat="1" ht="27.95" customHeight="1" x14ac:dyDescent="0.25">
      <c r="A273" s="370"/>
      <c r="B273" s="355"/>
      <c r="C273" s="481"/>
      <c r="D273" s="355"/>
      <c r="E273" s="373" t="s">
        <v>57</v>
      </c>
      <c r="F273" s="504">
        <f>F271+F272</f>
        <v>650000</v>
      </c>
      <c r="G273" s="504">
        <f>G271+G272</f>
        <v>1000000</v>
      </c>
      <c r="H273" s="504">
        <f>H271+H272</f>
        <v>7000000</v>
      </c>
      <c r="I273" s="519">
        <f>I271+I272</f>
        <v>15000000</v>
      </c>
    </row>
    <row r="274" spans="1:9" ht="18.75" x14ac:dyDescent="0.25">
      <c r="A274" s="1023" t="s">
        <v>85</v>
      </c>
      <c r="B274" s="1024"/>
      <c r="C274" s="1024"/>
      <c r="D274" s="1024"/>
      <c r="E274" s="1024"/>
      <c r="F274" s="1024"/>
      <c r="G274" s="1024"/>
      <c r="H274" s="1024"/>
      <c r="I274" s="1025"/>
    </row>
    <row r="275" spans="1:9" ht="18.75" x14ac:dyDescent="0.25">
      <c r="A275" s="1014" t="s">
        <v>1</v>
      </c>
      <c r="B275" s="1015"/>
      <c r="C275" s="1015"/>
      <c r="D275" s="1015"/>
      <c r="E275" s="1015"/>
      <c r="F275" s="1015"/>
      <c r="G275" s="1015"/>
      <c r="H275" s="1015"/>
      <c r="I275" s="1016"/>
    </row>
    <row r="276" spans="1:9" ht="18.75" x14ac:dyDescent="0.25">
      <c r="A276" s="1014" t="s">
        <v>58</v>
      </c>
      <c r="B276" s="1015"/>
      <c r="C276" s="1015"/>
      <c r="D276" s="1015"/>
      <c r="E276" s="1015"/>
      <c r="F276" s="1015"/>
      <c r="G276" s="1015"/>
      <c r="H276" s="1015"/>
      <c r="I276" s="1016"/>
    </row>
    <row r="277" spans="1:9" ht="28.5" customHeight="1" x14ac:dyDescent="0.25">
      <c r="A277" s="1017" t="s">
        <v>493</v>
      </c>
      <c r="B277" s="1018"/>
      <c r="C277" s="1018"/>
      <c r="D277" s="1018"/>
      <c r="E277" s="1018"/>
      <c r="F277" s="1018"/>
      <c r="G277" s="1018"/>
      <c r="H277" s="1018"/>
      <c r="I277" s="1019"/>
    </row>
    <row r="278" spans="1:9" s="310" customFormat="1" ht="28.5" customHeight="1" x14ac:dyDescent="0.25">
      <c r="A278" s="984" t="s">
        <v>494</v>
      </c>
      <c r="B278" s="985"/>
      <c r="C278" s="985"/>
      <c r="D278" s="985"/>
      <c r="E278" s="985"/>
      <c r="F278" s="985"/>
      <c r="G278" s="985"/>
      <c r="H278" s="985"/>
      <c r="I278" s="986"/>
    </row>
    <row r="279" spans="1:9" s="311" customFormat="1" ht="35.25" x14ac:dyDescent="0.25">
      <c r="A279" s="390" t="s">
        <v>380</v>
      </c>
      <c r="B279" s="322" t="s">
        <v>88</v>
      </c>
      <c r="C279" s="322" t="s">
        <v>381</v>
      </c>
      <c r="D279" s="322" t="s">
        <v>5</v>
      </c>
      <c r="E279" s="391" t="s">
        <v>89</v>
      </c>
      <c r="F279" s="322" t="s">
        <v>7</v>
      </c>
      <c r="G279" s="322" t="s">
        <v>8</v>
      </c>
      <c r="H279" s="320" t="s">
        <v>382</v>
      </c>
      <c r="I279" s="416" t="s">
        <v>10</v>
      </c>
    </row>
    <row r="280" spans="1:9" s="310" customFormat="1" ht="27.95" customHeight="1" x14ac:dyDescent="0.25">
      <c r="A280" s="325">
        <v>11200100001</v>
      </c>
      <c r="B280" s="333" t="s">
        <v>21</v>
      </c>
      <c r="C280" s="366"/>
      <c r="D280" s="328" t="s">
        <v>12</v>
      </c>
      <c r="E280" s="329" t="s">
        <v>385</v>
      </c>
      <c r="F280" s="367">
        <f>F343</f>
        <v>59954404.166666634</v>
      </c>
      <c r="G280" s="505">
        <f t="shared" ref="G280:I280" si="23">G343</f>
        <v>103731465</v>
      </c>
      <c r="H280" s="505">
        <f t="shared" si="23"/>
        <v>195692994.16000003</v>
      </c>
      <c r="I280" s="505">
        <f t="shared" si="23"/>
        <v>304339491.24000001</v>
      </c>
    </row>
    <row r="281" spans="1:9" s="310" customFormat="1" ht="27.95" customHeight="1" x14ac:dyDescent="0.25">
      <c r="A281" s="408"/>
      <c r="B281" s="411"/>
      <c r="C281" s="410"/>
      <c r="D281" s="411"/>
      <c r="E281" s="388"/>
      <c r="F281" s="389"/>
      <c r="G281" s="461"/>
      <c r="H281" s="461"/>
      <c r="I281" s="406"/>
    </row>
    <row r="282" spans="1:9" s="310" customFormat="1" ht="27.95" customHeight="1" x14ac:dyDescent="0.25">
      <c r="A282" s="408"/>
      <c r="B282" s="411"/>
      <c r="C282" s="410"/>
      <c r="D282" s="411"/>
      <c r="E282" s="388"/>
      <c r="F282" s="389"/>
      <c r="G282" s="461"/>
      <c r="H282" s="461"/>
      <c r="I282" s="406"/>
    </row>
    <row r="283" spans="1:9" s="310" customFormat="1" ht="27.95" customHeight="1" x14ac:dyDescent="0.25">
      <c r="A283" s="408"/>
      <c r="B283" s="411"/>
      <c r="C283" s="410"/>
      <c r="D283" s="411"/>
      <c r="E283" s="388"/>
      <c r="F283" s="389"/>
      <c r="G283" s="461"/>
      <c r="H283" s="461"/>
      <c r="I283" s="406"/>
    </row>
    <row r="284" spans="1:9" s="310" customFormat="1" ht="27.95" customHeight="1" x14ac:dyDescent="0.25">
      <c r="A284" s="408"/>
      <c r="B284" s="411"/>
      <c r="C284" s="410"/>
      <c r="D284" s="411"/>
      <c r="E284" s="388"/>
      <c r="F284" s="389"/>
      <c r="G284" s="461"/>
      <c r="H284" s="461"/>
      <c r="I284" s="406"/>
    </row>
    <row r="285" spans="1:9" s="310" customFormat="1" ht="27.95" customHeight="1" x14ac:dyDescent="0.25">
      <c r="A285" s="408"/>
      <c r="B285" s="411"/>
      <c r="C285" s="410"/>
      <c r="D285" s="411"/>
      <c r="E285" s="388"/>
      <c r="F285" s="389"/>
      <c r="G285" s="461"/>
      <c r="H285" s="461"/>
      <c r="I285" s="406"/>
    </row>
    <row r="286" spans="1:9" s="310" customFormat="1" ht="27.95" customHeight="1" x14ac:dyDescent="0.25">
      <c r="A286" s="408"/>
      <c r="B286" s="411"/>
      <c r="C286" s="410"/>
      <c r="D286" s="411"/>
      <c r="E286" s="388"/>
      <c r="F286" s="389"/>
      <c r="G286" s="461"/>
      <c r="H286" s="461"/>
      <c r="I286" s="406"/>
    </row>
    <row r="287" spans="1:9" s="310" customFormat="1" ht="27.95" customHeight="1" x14ac:dyDescent="0.25">
      <c r="A287" s="408"/>
      <c r="B287" s="411"/>
      <c r="C287" s="410"/>
      <c r="D287" s="411"/>
      <c r="E287" s="388"/>
      <c r="F287" s="389"/>
      <c r="G287" s="461"/>
      <c r="H287" s="461"/>
      <c r="I287" s="406"/>
    </row>
    <row r="288" spans="1:9" s="310" customFormat="1" ht="27.95" customHeight="1" x14ac:dyDescent="0.25">
      <c r="A288" s="408"/>
      <c r="B288" s="411"/>
      <c r="C288" s="410"/>
      <c r="D288" s="411"/>
      <c r="E288" s="388"/>
      <c r="F288" s="389"/>
      <c r="G288" s="461"/>
      <c r="H288" s="461"/>
      <c r="I288" s="406"/>
    </row>
    <row r="289" spans="1:9" s="310" customFormat="1" ht="27.95" customHeight="1" x14ac:dyDescent="0.25">
      <c r="A289" s="408"/>
      <c r="B289" s="411"/>
      <c r="C289" s="410"/>
      <c r="D289" s="411"/>
      <c r="E289" s="388"/>
      <c r="F289" s="389"/>
      <c r="G289" s="461"/>
      <c r="H289" s="461"/>
      <c r="I289" s="406"/>
    </row>
    <row r="290" spans="1:9" s="310" customFormat="1" ht="27.95" customHeight="1" x14ac:dyDescent="0.25">
      <c r="A290" s="408"/>
      <c r="B290" s="411"/>
      <c r="C290" s="410"/>
      <c r="D290" s="411"/>
      <c r="E290" s="388"/>
      <c r="F290" s="389"/>
      <c r="G290" s="461"/>
      <c r="H290" s="461"/>
      <c r="I290" s="406"/>
    </row>
    <row r="291" spans="1:9" s="310" customFormat="1" ht="27.95" customHeight="1" x14ac:dyDescent="0.25">
      <c r="A291" s="408"/>
      <c r="B291" s="411"/>
      <c r="C291" s="410"/>
      <c r="D291" s="411"/>
      <c r="E291" s="388"/>
      <c r="F291" s="389"/>
      <c r="G291" s="461"/>
      <c r="H291" s="461"/>
      <c r="I291" s="406"/>
    </row>
    <row r="292" spans="1:9" s="310" customFormat="1" ht="27.95" customHeight="1" x14ac:dyDescent="0.25">
      <c r="A292" s="408"/>
      <c r="B292" s="411"/>
      <c r="C292" s="410"/>
      <c r="D292" s="411"/>
      <c r="E292" s="388"/>
      <c r="F292" s="389"/>
      <c r="G292" s="461"/>
      <c r="H292" s="461"/>
      <c r="I292" s="406"/>
    </row>
    <row r="293" spans="1:9" s="310" customFormat="1" ht="27.95" customHeight="1" x14ac:dyDescent="0.25">
      <c r="A293" s="408"/>
      <c r="B293" s="411"/>
      <c r="C293" s="410"/>
      <c r="D293" s="411"/>
      <c r="E293" s="388"/>
      <c r="F293" s="389"/>
      <c r="G293" s="461"/>
      <c r="H293" s="461"/>
      <c r="I293" s="406"/>
    </row>
    <row r="294" spans="1:9" s="310" customFormat="1" ht="27.95" customHeight="1" x14ac:dyDescent="0.25">
      <c r="A294" s="408"/>
      <c r="B294" s="411"/>
      <c r="C294" s="410"/>
      <c r="D294" s="411"/>
      <c r="E294" s="388"/>
      <c r="F294" s="389"/>
      <c r="G294" s="461"/>
      <c r="H294" s="461"/>
      <c r="I294" s="406"/>
    </row>
    <row r="295" spans="1:9" s="310" customFormat="1" ht="27.95" customHeight="1" x14ac:dyDescent="0.25">
      <c r="A295" s="408"/>
      <c r="B295" s="411"/>
      <c r="C295" s="410"/>
      <c r="D295" s="411"/>
      <c r="E295" s="388"/>
      <c r="F295" s="389"/>
      <c r="G295" s="461"/>
      <c r="H295" s="461"/>
      <c r="I295" s="406"/>
    </row>
    <row r="296" spans="1:9" s="310" customFormat="1" ht="27.95" customHeight="1" x14ac:dyDescent="0.25">
      <c r="A296" s="370"/>
      <c r="B296" s="355"/>
      <c r="C296" s="481"/>
      <c r="D296" s="355"/>
      <c r="E296" s="373" t="s">
        <v>57</v>
      </c>
      <c r="F296" s="506">
        <f>F280</f>
        <v>59954404.166666634</v>
      </c>
      <c r="G296" s="506">
        <f t="shared" ref="G296:I296" si="24">G280</f>
        <v>103731465</v>
      </c>
      <c r="H296" s="506">
        <f t="shared" si="24"/>
        <v>195692994.16000003</v>
      </c>
      <c r="I296" s="520">
        <f t="shared" si="24"/>
        <v>304339491.24000001</v>
      </c>
    </row>
    <row r="297" spans="1:9" s="310" customFormat="1" ht="27.95" customHeight="1" x14ac:dyDescent="0.25">
      <c r="A297" s="1005" t="s">
        <v>395</v>
      </c>
      <c r="B297" s="1006"/>
      <c r="C297" s="1006"/>
      <c r="D297" s="1006"/>
      <c r="E297" s="1006"/>
      <c r="F297" s="1006"/>
      <c r="G297" s="1006"/>
      <c r="H297" s="1006"/>
      <c r="I297" s="1007"/>
    </row>
    <row r="298" spans="1:9" s="310" customFormat="1" ht="18.75" x14ac:dyDescent="0.25">
      <c r="A298" s="375"/>
      <c r="B298" s="376"/>
      <c r="C298" s="377"/>
      <c r="D298" s="376"/>
      <c r="E298" s="378" t="s">
        <v>53</v>
      </c>
      <c r="F298" s="379">
        <f t="shared" ref="F298:I299" si="25">F341</f>
        <v>42554404.166666634</v>
      </c>
      <c r="G298" s="379">
        <f t="shared" si="25"/>
        <v>51065285</v>
      </c>
      <c r="H298" s="379">
        <f t="shared" si="25"/>
        <v>190692994.16000003</v>
      </c>
      <c r="I298" s="419">
        <f t="shared" si="25"/>
        <v>286039491.24000001</v>
      </c>
    </row>
    <row r="299" spans="1:9" s="310" customFormat="1" ht="27.95" customHeight="1" x14ac:dyDescent="0.25">
      <c r="A299" s="380"/>
      <c r="B299" s="381"/>
      <c r="C299" s="382"/>
      <c r="D299" s="381"/>
      <c r="E299" s="383" t="s">
        <v>420</v>
      </c>
      <c r="F299" s="384">
        <f t="shared" si="25"/>
        <v>17400000</v>
      </c>
      <c r="G299" s="384">
        <f t="shared" si="25"/>
        <v>52666180</v>
      </c>
      <c r="H299" s="384">
        <f t="shared" si="25"/>
        <v>5000000</v>
      </c>
      <c r="I299" s="420">
        <f t="shared" si="25"/>
        <v>18300000</v>
      </c>
    </row>
    <row r="300" spans="1:9" s="310" customFormat="1" ht="27.95" customHeight="1" x14ac:dyDescent="0.25">
      <c r="A300" s="370"/>
      <c r="B300" s="355"/>
      <c r="C300" s="481"/>
      <c r="D300" s="355"/>
      <c r="E300" s="373" t="s">
        <v>57</v>
      </c>
      <c r="F300" s="374">
        <f>F298+F299</f>
        <v>59954404.166666634</v>
      </c>
      <c r="G300" s="374">
        <f t="shared" ref="G300:I300" si="26">G298+G299</f>
        <v>103731465</v>
      </c>
      <c r="H300" s="374">
        <f t="shared" si="26"/>
        <v>195692994.16000003</v>
      </c>
      <c r="I300" s="418">
        <f t="shared" si="26"/>
        <v>304339491.24000001</v>
      </c>
    </row>
    <row r="301" spans="1:9" ht="18.75" x14ac:dyDescent="0.25">
      <c r="A301" s="969" t="s">
        <v>85</v>
      </c>
      <c r="B301" s="970"/>
      <c r="C301" s="970"/>
      <c r="D301" s="970"/>
      <c r="E301" s="970"/>
      <c r="F301" s="970"/>
      <c r="G301" s="970"/>
      <c r="H301" s="970"/>
      <c r="I301" s="971"/>
    </row>
    <row r="302" spans="1:9" ht="18.75" x14ac:dyDescent="0.25">
      <c r="A302" s="972" t="s">
        <v>1</v>
      </c>
      <c r="B302" s="973"/>
      <c r="C302" s="973"/>
      <c r="D302" s="973"/>
      <c r="E302" s="973"/>
      <c r="F302" s="973"/>
      <c r="G302" s="973"/>
      <c r="H302" s="973"/>
      <c r="I302" s="974"/>
    </row>
    <row r="303" spans="1:9" ht="18.75" x14ac:dyDescent="0.25">
      <c r="A303" s="972" t="s">
        <v>58</v>
      </c>
      <c r="B303" s="973"/>
      <c r="C303" s="973"/>
      <c r="D303" s="973"/>
      <c r="E303" s="973"/>
      <c r="F303" s="973"/>
      <c r="G303" s="973"/>
      <c r="H303" s="973"/>
      <c r="I303" s="974"/>
    </row>
    <row r="304" spans="1:9" ht="27.75" customHeight="1" x14ac:dyDescent="0.25">
      <c r="A304" s="1002" t="s">
        <v>379</v>
      </c>
      <c r="B304" s="1003"/>
      <c r="C304" s="1003"/>
      <c r="D304" s="1003"/>
      <c r="E304" s="1003"/>
      <c r="F304" s="1003"/>
      <c r="G304" s="1003"/>
      <c r="H304" s="1003"/>
      <c r="I304" s="1004"/>
    </row>
    <row r="305" spans="1:9" s="310" customFormat="1" ht="18.75" x14ac:dyDescent="0.25">
      <c r="A305" s="981" t="s">
        <v>495</v>
      </c>
      <c r="B305" s="982"/>
      <c r="C305" s="982"/>
      <c r="D305" s="982"/>
      <c r="E305" s="982"/>
      <c r="F305" s="982"/>
      <c r="G305" s="982"/>
      <c r="H305" s="982"/>
      <c r="I305" s="983"/>
    </row>
    <row r="306" spans="1:9" s="311" customFormat="1" ht="35.25" x14ac:dyDescent="0.25">
      <c r="A306" s="390" t="s">
        <v>380</v>
      </c>
      <c r="B306" s="322" t="s">
        <v>88</v>
      </c>
      <c r="C306" s="322" t="s">
        <v>381</v>
      </c>
      <c r="D306" s="322" t="s">
        <v>5</v>
      </c>
      <c r="E306" s="391" t="s">
        <v>89</v>
      </c>
      <c r="F306" s="322" t="s">
        <v>7</v>
      </c>
      <c r="G306" s="322" t="s">
        <v>8</v>
      </c>
      <c r="H306" s="320" t="s">
        <v>382</v>
      </c>
      <c r="I306" s="416" t="s">
        <v>10</v>
      </c>
    </row>
    <row r="307" spans="1:9" s="310" customFormat="1" ht="18" customHeight="1" x14ac:dyDescent="0.25">
      <c r="A307" s="442">
        <v>20000000</v>
      </c>
      <c r="B307" s="507"/>
      <c r="C307" s="442"/>
      <c r="D307" s="507"/>
      <c r="E307" s="445" t="s">
        <v>47</v>
      </c>
      <c r="F307" s="508"/>
      <c r="G307" s="509"/>
      <c r="H307" s="508"/>
      <c r="I307" s="508"/>
    </row>
    <row r="308" spans="1:9" s="310" customFormat="1" ht="18" customHeight="1" x14ac:dyDescent="0.25">
      <c r="A308" s="318">
        <v>21000000</v>
      </c>
      <c r="B308" s="510"/>
      <c r="C308" s="318"/>
      <c r="D308" s="510"/>
      <c r="E308" s="398" t="s">
        <v>53</v>
      </c>
      <c r="F308" s="511"/>
      <c r="G308" s="512"/>
      <c r="H308" s="511"/>
      <c r="I308" s="511"/>
    </row>
    <row r="309" spans="1:9" s="310" customFormat="1" ht="18" customHeight="1" x14ac:dyDescent="0.25">
      <c r="A309" s="318">
        <v>21010000</v>
      </c>
      <c r="B309" s="510"/>
      <c r="C309" s="318"/>
      <c r="D309" s="510"/>
      <c r="E309" s="398" t="s">
        <v>402</v>
      </c>
      <c r="F309" s="513"/>
      <c r="G309" s="369"/>
      <c r="H309" s="513"/>
      <c r="I309" s="369"/>
    </row>
    <row r="310" spans="1:9" s="310" customFormat="1" ht="54.75" customHeight="1" x14ac:dyDescent="0.25">
      <c r="A310" s="399">
        <v>21010101</v>
      </c>
      <c r="B310" s="409" t="s">
        <v>21</v>
      </c>
      <c r="C310" s="399"/>
      <c r="D310" s="328" t="s">
        <v>12</v>
      </c>
      <c r="E310" s="401" t="s">
        <v>496</v>
      </c>
      <c r="F310" s="513">
        <v>18110295</v>
      </c>
      <c r="G310" s="369">
        <v>21732354</v>
      </c>
      <c r="H310" s="404">
        <v>5134605.5199999996</v>
      </c>
      <c r="I310" s="460">
        <v>7701908.2800000003</v>
      </c>
    </row>
    <row r="311" spans="1:9" s="310" customFormat="1" ht="18" customHeight="1" x14ac:dyDescent="0.25">
      <c r="A311" s="514">
        <v>21020200</v>
      </c>
      <c r="B311" s="515"/>
      <c r="C311" s="514"/>
      <c r="D311" s="515"/>
      <c r="E311" s="516" t="s">
        <v>497</v>
      </c>
      <c r="F311" s="513">
        <v>1438710.83333333</v>
      </c>
      <c r="G311" s="369">
        <v>1726453</v>
      </c>
      <c r="H311" s="405"/>
      <c r="I311" s="448"/>
    </row>
    <row r="312" spans="1:9" s="310" customFormat="1" ht="18" customHeight="1" x14ac:dyDescent="0.25">
      <c r="A312" s="403">
        <v>21020201</v>
      </c>
      <c r="B312" s="409" t="s">
        <v>21</v>
      </c>
      <c r="C312" s="403"/>
      <c r="D312" s="328" t="s">
        <v>12</v>
      </c>
      <c r="E312" s="517" t="s">
        <v>478</v>
      </c>
      <c r="F312" s="513">
        <v>851509.16666666698</v>
      </c>
      <c r="G312" s="369">
        <v>1021811</v>
      </c>
      <c r="H312" s="405"/>
      <c r="I312" s="448"/>
    </row>
    <row r="313" spans="1:9" s="310" customFormat="1" ht="18" customHeight="1" x14ac:dyDescent="0.25">
      <c r="A313" s="403">
        <v>21020104</v>
      </c>
      <c r="B313" s="409" t="s">
        <v>21</v>
      </c>
      <c r="C313" s="403"/>
      <c r="D313" s="328" t="s">
        <v>12</v>
      </c>
      <c r="E313" s="335" t="s">
        <v>408</v>
      </c>
      <c r="F313" s="513">
        <v>0</v>
      </c>
      <c r="G313" s="503"/>
      <c r="H313" s="405">
        <v>1539981.6</v>
      </c>
      <c r="I313" s="448">
        <v>2309972.4</v>
      </c>
    </row>
    <row r="314" spans="1:9" s="310" customFormat="1" ht="18" customHeight="1" x14ac:dyDescent="0.25">
      <c r="A314" s="403">
        <v>21020105</v>
      </c>
      <c r="B314" s="409" t="s">
        <v>21</v>
      </c>
      <c r="C314" s="403"/>
      <c r="D314" s="328" t="s">
        <v>12</v>
      </c>
      <c r="E314" s="335" t="s">
        <v>498</v>
      </c>
      <c r="F314" s="513">
        <v>1041666.66666667</v>
      </c>
      <c r="G314" s="503">
        <v>1250000</v>
      </c>
      <c r="H314" s="405">
        <v>91886.64</v>
      </c>
      <c r="I314" s="448">
        <v>137829.96</v>
      </c>
    </row>
    <row r="315" spans="1:9" s="310" customFormat="1" ht="18" customHeight="1" x14ac:dyDescent="0.25">
      <c r="A315" s="403">
        <v>21020106</v>
      </c>
      <c r="B315" s="409" t="s">
        <v>21</v>
      </c>
      <c r="C315" s="403"/>
      <c r="D315" s="328" t="s">
        <v>12</v>
      </c>
      <c r="E315" s="335" t="s">
        <v>409</v>
      </c>
      <c r="F315" s="513">
        <v>15833333.3333333</v>
      </c>
      <c r="G315" s="503">
        <v>19000000</v>
      </c>
      <c r="H315" s="405">
        <v>1539981.6</v>
      </c>
      <c r="I315" s="448">
        <v>2309972.4</v>
      </c>
    </row>
    <row r="316" spans="1:9" s="310" customFormat="1" ht="18" customHeight="1" x14ac:dyDescent="0.25">
      <c r="A316" s="403">
        <v>21200209</v>
      </c>
      <c r="B316" s="409" t="s">
        <v>21</v>
      </c>
      <c r="C316" s="403"/>
      <c r="D316" s="328" t="s">
        <v>12</v>
      </c>
      <c r="E316" s="335" t="s">
        <v>499</v>
      </c>
      <c r="F316" s="513">
        <v>0</v>
      </c>
      <c r="G316" s="503"/>
      <c r="H316" s="405">
        <v>513420</v>
      </c>
      <c r="I316" s="448">
        <v>770130</v>
      </c>
    </row>
    <row r="317" spans="1:9" s="310" customFormat="1" ht="18" customHeight="1" x14ac:dyDescent="0.25">
      <c r="A317" s="403">
        <v>21200210</v>
      </c>
      <c r="B317" s="409" t="s">
        <v>21</v>
      </c>
      <c r="C317" s="403"/>
      <c r="D317" s="328" t="s">
        <v>12</v>
      </c>
      <c r="E317" s="335" t="s">
        <v>500</v>
      </c>
      <c r="F317" s="513">
        <v>0</v>
      </c>
      <c r="G317" s="503"/>
      <c r="H317" s="405">
        <v>15403816</v>
      </c>
      <c r="I317" s="448">
        <v>23105724</v>
      </c>
    </row>
    <row r="318" spans="1:9" s="310" customFormat="1" ht="18" customHeight="1" x14ac:dyDescent="0.25">
      <c r="A318" s="403">
        <v>21020112</v>
      </c>
      <c r="B318" s="409" t="s">
        <v>21</v>
      </c>
      <c r="C318" s="403"/>
      <c r="D318" s="328" t="s">
        <v>12</v>
      </c>
      <c r="E318" s="335" t="s">
        <v>501</v>
      </c>
      <c r="F318" s="513">
        <v>3509695</v>
      </c>
      <c r="G318" s="369">
        <v>4211634</v>
      </c>
      <c r="H318" s="405"/>
      <c r="I318" s="448"/>
    </row>
    <row r="319" spans="1:9" s="310" customFormat="1" ht="18" customHeight="1" x14ac:dyDescent="0.25">
      <c r="A319" s="518">
        <v>21020114</v>
      </c>
      <c r="B319" s="409" t="s">
        <v>21</v>
      </c>
      <c r="C319" s="403"/>
      <c r="D319" s="328" t="s">
        <v>12</v>
      </c>
      <c r="E319" s="335" t="s">
        <v>413</v>
      </c>
      <c r="F319" s="513">
        <v>519194.16666666698</v>
      </c>
      <c r="G319" s="503">
        <v>623033</v>
      </c>
      <c r="H319" s="405">
        <v>165780242</v>
      </c>
      <c r="I319" s="448">
        <v>248670363</v>
      </c>
    </row>
    <row r="320" spans="1:9" s="310" customFormat="1" ht="18" customHeight="1" x14ac:dyDescent="0.25">
      <c r="A320" s="403">
        <v>21020117</v>
      </c>
      <c r="B320" s="409" t="s">
        <v>21</v>
      </c>
      <c r="C320" s="403"/>
      <c r="D320" s="328" t="s">
        <v>12</v>
      </c>
      <c r="E320" s="335" t="s">
        <v>502</v>
      </c>
      <c r="F320" s="513">
        <v>1250000</v>
      </c>
      <c r="G320" s="503">
        <v>1500000</v>
      </c>
      <c r="H320" s="405">
        <v>689060.8</v>
      </c>
      <c r="I320" s="448">
        <v>1033591.2</v>
      </c>
    </row>
    <row r="321" spans="1:9" s="310" customFormat="1" ht="18" customHeight="1" x14ac:dyDescent="0.25">
      <c r="A321" s="518">
        <v>21020128</v>
      </c>
      <c r="B321" s="409" t="s">
        <v>21</v>
      </c>
      <c r="C321" s="403"/>
      <c r="D321" s="328" t="s">
        <v>12</v>
      </c>
      <c r="E321" s="335" t="s">
        <v>503</v>
      </c>
      <c r="F321" s="369"/>
      <c r="G321" s="503"/>
      <c r="H321" s="405">
        <v>134883.35999999999</v>
      </c>
      <c r="I321" s="448">
        <v>202325.04</v>
      </c>
    </row>
    <row r="322" spans="1:9" s="310" customFormat="1" ht="18" customHeight="1" x14ac:dyDescent="0.25">
      <c r="A322" s="403">
        <v>21200228</v>
      </c>
      <c r="B322" s="521" t="s">
        <v>21</v>
      </c>
      <c r="C322" s="522"/>
      <c r="D322" s="522" t="s">
        <v>12</v>
      </c>
      <c r="E322" s="523" t="s">
        <v>479</v>
      </c>
      <c r="F322" s="460"/>
      <c r="G322" s="460"/>
      <c r="H322" s="405">
        <v>1283651.52</v>
      </c>
      <c r="I322" s="448">
        <v>1925477.28</v>
      </c>
    </row>
    <row r="323" spans="1:9" s="310" customFormat="1" ht="18" customHeight="1" x14ac:dyDescent="0.25">
      <c r="A323" s="408"/>
      <c r="B323" s="409"/>
      <c r="C323" s="410"/>
      <c r="D323" s="411"/>
      <c r="E323" s="412" t="s">
        <v>416</v>
      </c>
      <c r="F323" s="402">
        <v>0</v>
      </c>
      <c r="G323" s="524"/>
      <c r="H323" s="405"/>
      <c r="I323" s="448"/>
    </row>
    <row r="324" spans="1:9" s="310" customFormat="1" ht="18" customHeight="1" x14ac:dyDescent="0.25">
      <c r="A324" s="332"/>
      <c r="B324" s="333" t="s">
        <v>21</v>
      </c>
      <c r="C324" s="328"/>
      <c r="D324" s="328" t="s">
        <v>12</v>
      </c>
      <c r="E324" s="413" t="s">
        <v>417</v>
      </c>
      <c r="F324" s="402"/>
      <c r="G324" s="524">
        <v>27666180</v>
      </c>
      <c r="H324" s="422"/>
      <c r="I324" s="402"/>
    </row>
    <row r="325" spans="1:9" ht="18" customHeight="1" x14ac:dyDescent="0.25">
      <c r="A325" s="408">
        <v>22020000</v>
      </c>
      <c r="B325" s="362"/>
      <c r="C325" s="408"/>
      <c r="D325" s="362"/>
      <c r="E325" s="412" t="s">
        <v>420</v>
      </c>
      <c r="F325" s="369"/>
      <c r="G325" s="503"/>
      <c r="H325" s="369"/>
      <c r="I325" s="369"/>
    </row>
    <row r="326" spans="1:9" ht="18" customHeight="1" x14ac:dyDescent="0.25">
      <c r="A326" s="408">
        <v>22020100</v>
      </c>
      <c r="B326" s="362"/>
      <c r="C326" s="408"/>
      <c r="D326" s="362"/>
      <c r="E326" s="412" t="s">
        <v>480</v>
      </c>
      <c r="F326" s="369"/>
      <c r="G326" s="503"/>
      <c r="H326" s="369"/>
      <c r="I326" s="369"/>
    </row>
    <row r="327" spans="1:9" ht="18" customHeight="1" x14ac:dyDescent="0.25">
      <c r="A327" s="487">
        <v>22020101</v>
      </c>
      <c r="B327" s="409" t="s">
        <v>21</v>
      </c>
      <c r="C327" s="403"/>
      <c r="D327" s="328" t="s">
        <v>12</v>
      </c>
      <c r="E327" s="488" t="s">
        <v>481</v>
      </c>
      <c r="F327" s="369"/>
      <c r="G327" s="369"/>
      <c r="H327" s="369"/>
      <c r="I327" s="369"/>
    </row>
    <row r="328" spans="1:9" ht="18" customHeight="1" x14ac:dyDescent="0.25">
      <c r="A328" s="487">
        <v>22020102</v>
      </c>
      <c r="B328" s="409" t="s">
        <v>21</v>
      </c>
      <c r="C328" s="403"/>
      <c r="D328" s="328" t="s">
        <v>12</v>
      </c>
      <c r="E328" s="488" t="s">
        <v>500</v>
      </c>
      <c r="F328" s="369">
        <v>2000000</v>
      </c>
      <c r="G328" s="503">
        <v>3000000</v>
      </c>
      <c r="H328" s="369"/>
      <c r="I328" s="477">
        <v>5000000</v>
      </c>
    </row>
    <row r="329" spans="1:9" ht="18" customHeight="1" x14ac:dyDescent="0.25">
      <c r="A329" s="487">
        <v>22020103</v>
      </c>
      <c r="B329" s="409" t="s">
        <v>21</v>
      </c>
      <c r="C329" s="403"/>
      <c r="D329" s="328" t="s">
        <v>12</v>
      </c>
      <c r="E329" s="488" t="s">
        <v>500</v>
      </c>
      <c r="F329" s="369"/>
      <c r="G329" s="462">
        <v>27666180</v>
      </c>
      <c r="H329" s="369"/>
      <c r="I329" s="461"/>
    </row>
    <row r="330" spans="1:9" ht="18" customHeight="1" x14ac:dyDescent="0.25">
      <c r="A330" s="487">
        <v>22020104</v>
      </c>
      <c r="B330" s="409" t="s">
        <v>21</v>
      </c>
      <c r="C330" s="403"/>
      <c r="D330" s="328" t="s">
        <v>12</v>
      </c>
      <c r="E330" s="488" t="s">
        <v>423</v>
      </c>
      <c r="F330" s="369"/>
      <c r="G330" s="503"/>
      <c r="H330" s="369"/>
      <c r="I330" s="369"/>
    </row>
    <row r="331" spans="1:9" s="310" customFormat="1" ht="18" customHeight="1" x14ac:dyDescent="0.25">
      <c r="A331" s="408">
        <v>22020300</v>
      </c>
      <c r="B331" s="362"/>
      <c r="C331" s="408"/>
      <c r="D331" s="362"/>
      <c r="E331" s="412" t="s">
        <v>504</v>
      </c>
      <c r="F331" s="461"/>
      <c r="G331" s="462"/>
      <c r="H331" s="461"/>
      <c r="I331" s="461"/>
    </row>
    <row r="332" spans="1:9" ht="18" customHeight="1" x14ac:dyDescent="0.25">
      <c r="A332" s="332">
        <v>22020303</v>
      </c>
      <c r="B332" s="409" t="s">
        <v>21</v>
      </c>
      <c r="C332" s="332"/>
      <c r="D332" s="328" t="s">
        <v>12</v>
      </c>
      <c r="E332" s="413" t="s">
        <v>500</v>
      </c>
      <c r="F332" s="369"/>
      <c r="G332" s="503"/>
      <c r="H332" s="369"/>
      <c r="I332" s="369"/>
    </row>
    <row r="333" spans="1:9" ht="18" customHeight="1" x14ac:dyDescent="0.25">
      <c r="A333" s="408">
        <v>22020500</v>
      </c>
      <c r="B333" s="362"/>
      <c r="C333" s="408"/>
      <c r="D333" s="362"/>
      <c r="E333" s="412" t="s">
        <v>427</v>
      </c>
      <c r="F333" s="369"/>
      <c r="G333" s="503"/>
      <c r="H333" s="369"/>
      <c r="I333" s="369"/>
    </row>
    <row r="334" spans="1:9" ht="18" customHeight="1" x14ac:dyDescent="0.25">
      <c r="A334" s="332">
        <v>22020501</v>
      </c>
      <c r="B334" s="409" t="s">
        <v>21</v>
      </c>
      <c r="C334" s="332"/>
      <c r="D334" s="328" t="s">
        <v>12</v>
      </c>
      <c r="E334" s="413" t="s">
        <v>428</v>
      </c>
      <c r="F334" s="369">
        <v>2500000</v>
      </c>
      <c r="G334" s="503">
        <v>4000000</v>
      </c>
      <c r="H334" s="477">
        <v>1500000</v>
      </c>
      <c r="I334" s="369">
        <v>300000</v>
      </c>
    </row>
    <row r="335" spans="1:9" ht="18" customHeight="1" x14ac:dyDescent="0.25">
      <c r="A335" s="332">
        <v>22020502</v>
      </c>
      <c r="B335" s="409" t="s">
        <v>21</v>
      </c>
      <c r="C335" s="332"/>
      <c r="D335" s="328" t="s">
        <v>12</v>
      </c>
      <c r="E335" s="525" t="s">
        <v>429</v>
      </c>
      <c r="F335" s="369">
        <v>3000000</v>
      </c>
      <c r="G335" s="503">
        <v>6000000</v>
      </c>
      <c r="H335" s="477"/>
      <c r="I335" s="369">
        <v>2000000</v>
      </c>
    </row>
    <row r="336" spans="1:9" s="310" customFormat="1" ht="18" customHeight="1" x14ac:dyDescent="0.25">
      <c r="A336" s="408">
        <v>22021000</v>
      </c>
      <c r="B336" s="362"/>
      <c r="C336" s="408"/>
      <c r="D336" s="362"/>
      <c r="E336" s="412" t="s">
        <v>435</v>
      </c>
      <c r="F336" s="461"/>
      <c r="G336" s="462"/>
      <c r="H336" s="461"/>
      <c r="I336" s="461">
        <v>3000000</v>
      </c>
    </row>
    <row r="337" spans="1:9" ht="18" customHeight="1" x14ac:dyDescent="0.25">
      <c r="A337" s="332">
        <v>22021001</v>
      </c>
      <c r="B337" s="409" t="s">
        <v>21</v>
      </c>
      <c r="C337" s="332"/>
      <c r="D337" s="328" t="s">
        <v>12</v>
      </c>
      <c r="E337" s="413" t="s">
        <v>505</v>
      </c>
      <c r="F337" s="369">
        <v>5800000</v>
      </c>
      <c r="G337" s="503">
        <v>7000000</v>
      </c>
      <c r="H337" s="477">
        <v>3200000</v>
      </c>
      <c r="I337" s="477">
        <v>3000000</v>
      </c>
    </row>
    <row r="338" spans="1:9" ht="18" customHeight="1" x14ac:dyDescent="0.25">
      <c r="A338" s="332">
        <v>22021002</v>
      </c>
      <c r="B338" s="409" t="s">
        <v>21</v>
      </c>
      <c r="C338" s="332"/>
      <c r="D338" s="328" t="s">
        <v>12</v>
      </c>
      <c r="E338" s="493" t="s">
        <v>438</v>
      </c>
      <c r="F338" s="369">
        <v>4100000</v>
      </c>
      <c r="G338" s="503">
        <v>5000000</v>
      </c>
      <c r="H338" s="477">
        <v>300000</v>
      </c>
      <c r="I338" s="369">
        <v>5000000</v>
      </c>
    </row>
    <row r="339" spans="1:9" ht="18" customHeight="1" x14ac:dyDescent="0.25">
      <c r="A339" s="332">
        <v>22021007</v>
      </c>
      <c r="B339" s="409" t="s">
        <v>21</v>
      </c>
      <c r="C339" s="332"/>
      <c r="D339" s="328" t="s">
        <v>12</v>
      </c>
      <c r="E339" s="493" t="s">
        <v>506</v>
      </c>
      <c r="F339" s="369"/>
      <c r="G339" s="503"/>
      <c r="H339" s="369"/>
      <c r="I339" s="369"/>
    </row>
    <row r="340" spans="1:9" ht="18" customHeight="1" x14ac:dyDescent="0.25">
      <c r="A340" s="332">
        <v>22021011</v>
      </c>
      <c r="B340" s="409" t="s">
        <v>21</v>
      </c>
      <c r="C340" s="332"/>
      <c r="D340" s="328" t="s">
        <v>12</v>
      </c>
      <c r="E340" s="493" t="s">
        <v>458</v>
      </c>
      <c r="F340" s="369"/>
      <c r="G340" s="503"/>
      <c r="H340" s="369"/>
      <c r="I340" s="369"/>
    </row>
    <row r="341" spans="1:9" ht="18.75" x14ac:dyDescent="0.25">
      <c r="A341" s="408"/>
      <c r="B341" s="362"/>
      <c r="C341" s="408"/>
      <c r="D341" s="362"/>
      <c r="E341" s="412" t="s">
        <v>460</v>
      </c>
      <c r="F341" s="461">
        <f>SUM(F309:F320)</f>
        <v>42554404.166666634</v>
      </c>
      <c r="G341" s="461">
        <f t="shared" ref="G341:I341" si="27">SUM(G309:G320)</f>
        <v>51065285</v>
      </c>
      <c r="H341" s="461">
        <f t="shared" si="27"/>
        <v>190692994.16000003</v>
      </c>
      <c r="I341" s="461">
        <f t="shared" si="27"/>
        <v>286039491.24000001</v>
      </c>
    </row>
    <row r="342" spans="1:9" ht="18.75" x14ac:dyDescent="0.25">
      <c r="A342" s="380"/>
      <c r="B342" s="526"/>
      <c r="C342" s="380"/>
      <c r="D342" s="526"/>
      <c r="E342" s="452" t="s">
        <v>420</v>
      </c>
      <c r="F342" s="463">
        <f>SUM(F327:F340)</f>
        <v>17400000</v>
      </c>
      <c r="G342" s="463">
        <f t="shared" ref="G342:I342" si="28">SUM(G327:G340)</f>
        <v>52666180</v>
      </c>
      <c r="H342" s="463">
        <f t="shared" si="28"/>
        <v>5000000</v>
      </c>
      <c r="I342" s="497">
        <f t="shared" si="28"/>
        <v>18300000</v>
      </c>
    </row>
    <row r="343" spans="1:9" ht="27.95" customHeight="1" x14ac:dyDescent="0.25">
      <c r="A343" s="527"/>
      <c r="B343" s="528"/>
      <c r="C343" s="529"/>
      <c r="D343" s="530"/>
      <c r="E343" s="469" t="s">
        <v>57</v>
      </c>
      <c r="F343" s="470">
        <f>SUM(F341:F342)</f>
        <v>59954404.166666634</v>
      </c>
      <c r="G343" s="470">
        <f t="shared" ref="G343:I343" si="29">SUM(G341:G342)</f>
        <v>103731465</v>
      </c>
      <c r="H343" s="470">
        <f t="shared" si="29"/>
        <v>195692994.16000003</v>
      </c>
      <c r="I343" s="479">
        <f t="shared" si="29"/>
        <v>304339491.24000001</v>
      </c>
    </row>
    <row r="344" spans="1:9" ht="18.75" x14ac:dyDescent="0.25">
      <c r="A344" s="969" t="s">
        <v>85</v>
      </c>
      <c r="B344" s="970"/>
      <c r="C344" s="970"/>
      <c r="D344" s="970"/>
      <c r="E344" s="970"/>
      <c r="F344" s="970"/>
      <c r="G344" s="970"/>
      <c r="H344" s="970"/>
      <c r="I344" s="971"/>
    </row>
    <row r="345" spans="1:9" ht="18.75" x14ac:dyDescent="0.25">
      <c r="A345" s="972" t="s">
        <v>1</v>
      </c>
      <c r="B345" s="973"/>
      <c r="C345" s="973"/>
      <c r="D345" s="973"/>
      <c r="E345" s="973"/>
      <c r="F345" s="973"/>
      <c r="G345" s="973"/>
      <c r="H345" s="973"/>
      <c r="I345" s="974"/>
    </row>
    <row r="346" spans="1:9" ht="18.75" x14ac:dyDescent="0.25">
      <c r="A346" s="972" t="s">
        <v>58</v>
      </c>
      <c r="B346" s="973"/>
      <c r="C346" s="973"/>
      <c r="D346" s="973"/>
      <c r="E346" s="973"/>
      <c r="F346" s="973"/>
      <c r="G346" s="973"/>
      <c r="H346" s="973"/>
      <c r="I346" s="974"/>
    </row>
    <row r="347" spans="1:9" ht="28.5" customHeight="1" x14ac:dyDescent="0.25">
      <c r="A347" s="1002" t="s">
        <v>493</v>
      </c>
      <c r="B347" s="1003"/>
      <c r="C347" s="1003"/>
      <c r="D347" s="1003"/>
      <c r="E347" s="1003"/>
      <c r="F347" s="1003"/>
      <c r="G347" s="1003"/>
      <c r="H347" s="1003"/>
      <c r="I347" s="1004"/>
    </row>
    <row r="348" spans="1:9" ht="18.75" x14ac:dyDescent="0.25">
      <c r="A348" s="984" t="s">
        <v>507</v>
      </c>
      <c r="B348" s="985"/>
      <c r="C348" s="985"/>
      <c r="D348" s="985"/>
      <c r="E348" s="985"/>
      <c r="F348" s="985"/>
      <c r="G348" s="985"/>
      <c r="H348" s="985"/>
      <c r="I348" s="986"/>
    </row>
    <row r="349" spans="1:9" s="311" customFormat="1" ht="35.25" x14ac:dyDescent="0.25">
      <c r="A349" s="390" t="s">
        <v>380</v>
      </c>
      <c r="B349" s="322" t="s">
        <v>88</v>
      </c>
      <c r="C349" s="322" t="s">
        <v>381</v>
      </c>
      <c r="D349" s="322" t="s">
        <v>5</v>
      </c>
      <c r="E349" s="391" t="s">
        <v>89</v>
      </c>
      <c r="F349" s="322" t="s">
        <v>7</v>
      </c>
      <c r="G349" s="322" t="s">
        <v>8</v>
      </c>
      <c r="H349" s="320" t="s">
        <v>382</v>
      </c>
      <c r="I349" s="416" t="s">
        <v>10</v>
      </c>
    </row>
    <row r="350" spans="1:9" ht="35.25" x14ac:dyDescent="0.25">
      <c r="A350" s="325">
        <v>12500100100</v>
      </c>
      <c r="B350" s="409" t="s">
        <v>21</v>
      </c>
      <c r="C350" s="366"/>
      <c r="D350" s="328" t="s">
        <v>12</v>
      </c>
      <c r="E350" s="329" t="s">
        <v>508</v>
      </c>
      <c r="F350" s="531">
        <f>F431</f>
        <v>91604708.650000006</v>
      </c>
      <c r="G350" s="531">
        <f>G431</f>
        <v>147720062.97500002</v>
      </c>
      <c r="H350" s="531">
        <f>H431</f>
        <v>73099503.329999998</v>
      </c>
      <c r="I350" s="367">
        <f>I431</f>
        <v>118413586.78</v>
      </c>
    </row>
    <row r="351" spans="1:9" ht="27.95" customHeight="1" x14ac:dyDescent="0.25">
      <c r="A351" s="408"/>
      <c r="B351" s="411"/>
      <c r="C351" s="410"/>
      <c r="D351" s="411"/>
      <c r="E351" s="388"/>
      <c r="F351" s="389"/>
      <c r="G351" s="461"/>
      <c r="H351" s="461"/>
      <c r="I351" s="406"/>
    </row>
    <row r="352" spans="1:9" ht="27.95" customHeight="1" x14ac:dyDescent="0.25">
      <c r="A352" s="408"/>
      <c r="B352" s="411"/>
      <c r="C352" s="410"/>
      <c r="D352" s="411"/>
      <c r="E352" s="388"/>
      <c r="F352" s="389"/>
      <c r="G352" s="461"/>
      <c r="H352" s="461"/>
      <c r="I352" s="406"/>
    </row>
    <row r="353" spans="1:9" ht="27.95" customHeight="1" x14ac:dyDescent="0.25">
      <c r="A353" s="408"/>
      <c r="B353" s="411"/>
      <c r="C353" s="410"/>
      <c r="D353" s="411"/>
      <c r="E353" s="388"/>
      <c r="F353" s="389"/>
      <c r="G353" s="461"/>
      <c r="H353" s="461"/>
      <c r="I353" s="406"/>
    </row>
    <row r="354" spans="1:9" ht="27.95" customHeight="1" x14ac:dyDescent="0.25">
      <c r="A354" s="408"/>
      <c r="B354" s="411"/>
      <c r="C354" s="410"/>
      <c r="D354" s="411"/>
      <c r="E354" s="388"/>
      <c r="F354" s="389"/>
      <c r="G354" s="461"/>
      <c r="H354" s="461"/>
      <c r="I354" s="406"/>
    </row>
    <row r="355" spans="1:9" ht="27.95" customHeight="1" x14ac:dyDescent="0.25">
      <c r="A355" s="370"/>
      <c r="B355" s="355"/>
      <c r="C355" s="481"/>
      <c r="D355" s="355"/>
      <c r="E355" s="373" t="s">
        <v>57</v>
      </c>
      <c r="F355" s="506">
        <f>F350</f>
        <v>91604708.650000006</v>
      </c>
      <c r="G355" s="506">
        <f>G350</f>
        <v>147720062.97500002</v>
      </c>
      <c r="H355" s="506">
        <f>H350</f>
        <v>73099503.329999998</v>
      </c>
      <c r="I355" s="520">
        <f>I350</f>
        <v>118413586.78</v>
      </c>
    </row>
    <row r="356" spans="1:9" ht="27.95" customHeight="1" x14ac:dyDescent="0.25">
      <c r="A356" s="1005" t="s">
        <v>395</v>
      </c>
      <c r="B356" s="1006"/>
      <c r="C356" s="1006"/>
      <c r="D356" s="1006"/>
      <c r="E356" s="1006"/>
      <c r="F356" s="1006"/>
      <c r="G356" s="1006"/>
      <c r="H356" s="1006"/>
      <c r="I356" s="1007"/>
    </row>
    <row r="357" spans="1:9" ht="18.75" x14ac:dyDescent="0.25">
      <c r="A357" s="375"/>
      <c r="B357" s="376"/>
      <c r="C357" s="377"/>
      <c r="D357" s="376"/>
      <c r="E357" s="378" t="s">
        <v>53</v>
      </c>
      <c r="F357" s="532">
        <f t="shared" ref="F357:I358" si="30">F429</f>
        <v>39804708.650000006</v>
      </c>
      <c r="G357" s="532">
        <f t="shared" si="30"/>
        <v>75720062.975000009</v>
      </c>
      <c r="H357" s="532">
        <f t="shared" si="30"/>
        <v>31606724.529999997</v>
      </c>
      <c r="I357" s="406">
        <f t="shared" si="30"/>
        <v>43413586.780000001</v>
      </c>
    </row>
    <row r="358" spans="1:9" ht="27.95" customHeight="1" x14ac:dyDescent="0.25">
      <c r="A358" s="380"/>
      <c r="B358" s="381"/>
      <c r="C358" s="382"/>
      <c r="D358" s="381"/>
      <c r="E358" s="383" t="s">
        <v>420</v>
      </c>
      <c r="F358" s="433">
        <f t="shared" si="30"/>
        <v>51800000</v>
      </c>
      <c r="G358" s="433">
        <f t="shared" si="30"/>
        <v>72000000</v>
      </c>
      <c r="H358" s="433">
        <f t="shared" si="30"/>
        <v>41492778.799999997</v>
      </c>
      <c r="I358" s="536">
        <f t="shared" si="30"/>
        <v>75000000</v>
      </c>
    </row>
    <row r="359" spans="1:9" ht="27.95" customHeight="1" x14ac:dyDescent="0.25">
      <c r="A359" s="370"/>
      <c r="B359" s="355"/>
      <c r="C359" s="481"/>
      <c r="D359" s="355"/>
      <c r="E359" s="373" t="s">
        <v>57</v>
      </c>
      <c r="F359" s="533">
        <f>F357+F358</f>
        <v>91604708.650000006</v>
      </c>
      <c r="G359" s="533">
        <f>G357+G358</f>
        <v>147720062.97500002</v>
      </c>
      <c r="H359" s="533">
        <f>H357+H358</f>
        <v>73099503.329999998</v>
      </c>
      <c r="I359" s="537">
        <f>I357+I358</f>
        <v>118413586.78</v>
      </c>
    </row>
    <row r="360" spans="1:9" ht="18.75" x14ac:dyDescent="0.25">
      <c r="A360" s="969" t="s">
        <v>85</v>
      </c>
      <c r="B360" s="970"/>
      <c r="C360" s="970"/>
      <c r="D360" s="970"/>
      <c r="E360" s="970"/>
      <c r="F360" s="970"/>
      <c r="G360" s="970"/>
      <c r="H360" s="970"/>
      <c r="I360" s="971"/>
    </row>
    <row r="361" spans="1:9" ht="18.75" x14ac:dyDescent="0.25">
      <c r="A361" s="972" t="s">
        <v>1</v>
      </c>
      <c r="B361" s="973"/>
      <c r="C361" s="973"/>
      <c r="D361" s="973"/>
      <c r="E361" s="973"/>
      <c r="F361" s="973"/>
      <c r="G361" s="973"/>
      <c r="H361" s="973"/>
      <c r="I361" s="974"/>
    </row>
    <row r="362" spans="1:9" ht="18.75" x14ac:dyDescent="0.25">
      <c r="A362" s="972" t="s">
        <v>58</v>
      </c>
      <c r="B362" s="973"/>
      <c r="C362" s="973"/>
      <c r="D362" s="973"/>
      <c r="E362" s="973"/>
      <c r="F362" s="973"/>
      <c r="G362" s="973"/>
      <c r="H362" s="973"/>
      <c r="I362" s="974"/>
    </row>
    <row r="363" spans="1:9" ht="30.75" customHeight="1" x14ac:dyDescent="0.25">
      <c r="A363" s="1002" t="s">
        <v>379</v>
      </c>
      <c r="B363" s="1003"/>
      <c r="C363" s="1003"/>
      <c r="D363" s="1003"/>
      <c r="E363" s="1003"/>
      <c r="F363" s="1003"/>
      <c r="G363" s="1003"/>
      <c r="H363" s="1003"/>
      <c r="I363" s="1004"/>
    </row>
    <row r="364" spans="1:9" ht="18.75" x14ac:dyDescent="0.25">
      <c r="A364" s="993" t="s">
        <v>509</v>
      </c>
      <c r="B364" s="994"/>
      <c r="C364" s="994"/>
      <c r="D364" s="994"/>
      <c r="E364" s="994"/>
      <c r="F364" s="994"/>
      <c r="G364" s="994"/>
      <c r="H364" s="994"/>
      <c r="I364" s="995"/>
    </row>
    <row r="365" spans="1:9" s="311" customFormat="1" ht="39.75" customHeight="1" x14ac:dyDescent="0.25">
      <c r="A365" s="390" t="s">
        <v>380</v>
      </c>
      <c r="B365" s="322" t="s">
        <v>88</v>
      </c>
      <c r="C365" s="322" t="s">
        <v>381</v>
      </c>
      <c r="D365" s="322" t="s">
        <v>5</v>
      </c>
      <c r="E365" s="391" t="s">
        <v>89</v>
      </c>
      <c r="F365" s="322" t="s">
        <v>510</v>
      </c>
      <c r="G365" s="322" t="s">
        <v>511</v>
      </c>
      <c r="H365" s="322" t="s">
        <v>382</v>
      </c>
      <c r="I365" s="416" t="s">
        <v>512</v>
      </c>
    </row>
    <row r="366" spans="1:9" ht="18" customHeight="1" x14ac:dyDescent="0.25">
      <c r="A366" s="442">
        <v>20000000</v>
      </c>
      <c r="B366" s="443"/>
      <c r="C366" s="444"/>
      <c r="D366" s="443"/>
      <c r="E366" s="445" t="s">
        <v>47</v>
      </c>
      <c r="F366" s="421"/>
      <c r="G366" s="534"/>
      <c r="H366" s="421"/>
      <c r="I366" s="421"/>
    </row>
    <row r="367" spans="1:9" ht="18" customHeight="1" x14ac:dyDescent="0.25">
      <c r="A367" s="318">
        <v>21000000</v>
      </c>
      <c r="B367" s="363"/>
      <c r="C367" s="397"/>
      <c r="D367" s="363"/>
      <c r="E367" s="398" t="s">
        <v>53</v>
      </c>
      <c r="F367" s="369"/>
      <c r="G367" s="503"/>
      <c r="H367" s="369"/>
      <c r="I367" s="369"/>
    </row>
    <row r="368" spans="1:9" ht="18" customHeight="1" x14ac:dyDescent="0.25">
      <c r="A368" s="318">
        <v>21010000</v>
      </c>
      <c r="B368" s="363"/>
      <c r="C368" s="397"/>
      <c r="D368" s="363"/>
      <c r="E368" s="398" t="s">
        <v>402</v>
      </c>
      <c r="F368" s="369"/>
      <c r="G368" s="503"/>
      <c r="H368" s="369"/>
      <c r="I368" s="369"/>
    </row>
    <row r="369" spans="1:9" ht="18" customHeight="1" x14ac:dyDescent="0.25">
      <c r="A369" s="403">
        <v>21010103</v>
      </c>
      <c r="B369" s="409" t="s">
        <v>21</v>
      </c>
      <c r="C369" s="328"/>
      <c r="D369" s="328" t="s">
        <v>12</v>
      </c>
      <c r="E369" s="401" t="s">
        <v>442</v>
      </c>
      <c r="F369" s="402">
        <v>6145708.25</v>
      </c>
      <c r="G369" s="524">
        <v>9218562.375</v>
      </c>
      <c r="H369" s="404">
        <v>4699560.13</v>
      </c>
      <c r="I369" s="404">
        <v>7049340.2000000002</v>
      </c>
    </row>
    <row r="370" spans="1:9" ht="18" customHeight="1" x14ac:dyDescent="0.25">
      <c r="A370" s="403">
        <v>21010104</v>
      </c>
      <c r="B370" s="409" t="s">
        <v>21</v>
      </c>
      <c r="C370" s="328"/>
      <c r="D370" s="328" t="s">
        <v>12</v>
      </c>
      <c r="E370" s="401" t="s">
        <v>443</v>
      </c>
      <c r="F370" s="402">
        <v>7535228.75</v>
      </c>
      <c r="G370" s="524">
        <v>11302843.125</v>
      </c>
      <c r="H370" s="405">
        <v>3849572.56</v>
      </c>
      <c r="I370" s="405">
        <v>5774358.8399999999</v>
      </c>
    </row>
    <row r="371" spans="1:9" s="310" customFormat="1" ht="18" customHeight="1" x14ac:dyDescent="0.25">
      <c r="A371" s="403">
        <v>21010105</v>
      </c>
      <c r="B371" s="409" t="s">
        <v>21</v>
      </c>
      <c r="C371" s="328"/>
      <c r="D371" s="328" t="s">
        <v>12</v>
      </c>
      <c r="E371" s="401" t="s">
        <v>444</v>
      </c>
      <c r="F371" s="402">
        <v>5150847</v>
      </c>
      <c r="G371" s="524">
        <v>7726270.5</v>
      </c>
      <c r="H371" s="405">
        <v>3219248.93</v>
      </c>
      <c r="I371" s="405">
        <v>4828873.4000000004</v>
      </c>
    </row>
    <row r="372" spans="1:9" s="310" customFormat="1" ht="18" customHeight="1" x14ac:dyDescent="0.25">
      <c r="A372" s="403">
        <v>21010106</v>
      </c>
      <c r="B372" s="409" t="s">
        <v>21</v>
      </c>
      <c r="C372" s="328"/>
      <c r="D372" s="328" t="s">
        <v>12</v>
      </c>
      <c r="E372" s="401" t="s">
        <v>462</v>
      </c>
      <c r="F372" s="402">
        <v>0</v>
      </c>
      <c r="G372" s="524">
        <v>0</v>
      </c>
      <c r="H372" s="535"/>
      <c r="I372" s="405"/>
    </row>
    <row r="373" spans="1:9" s="310" customFormat="1" ht="18" customHeight="1" x14ac:dyDescent="0.25">
      <c r="A373" s="449"/>
      <c r="B373" s="409" t="s">
        <v>21</v>
      </c>
      <c r="C373" s="328"/>
      <c r="D373" s="328" t="s">
        <v>12</v>
      </c>
      <c r="E373" s="401" t="s">
        <v>513</v>
      </c>
      <c r="F373" s="402">
        <v>0</v>
      </c>
      <c r="G373" s="524">
        <v>0</v>
      </c>
      <c r="H373" s="535"/>
      <c r="I373" s="405">
        <v>2360000</v>
      </c>
    </row>
    <row r="374" spans="1:9" s="310" customFormat="1" ht="18" customHeight="1" x14ac:dyDescent="0.25">
      <c r="A374" s="318">
        <v>21020300</v>
      </c>
      <c r="B374" s="363"/>
      <c r="C374" s="397"/>
      <c r="D374" s="328"/>
      <c r="E374" s="398" t="s">
        <v>447</v>
      </c>
      <c r="F374" s="402">
        <v>0</v>
      </c>
      <c r="G374" s="524">
        <v>0</v>
      </c>
      <c r="H374" s="535"/>
      <c r="I374" s="405"/>
    </row>
    <row r="375" spans="1:9" s="310" customFormat="1" ht="18" customHeight="1" x14ac:dyDescent="0.25">
      <c r="A375" s="403">
        <v>21020301</v>
      </c>
      <c r="B375" s="409" t="s">
        <v>21</v>
      </c>
      <c r="C375" s="328"/>
      <c r="D375" s="328" t="s">
        <v>12</v>
      </c>
      <c r="E375" s="335" t="s">
        <v>448</v>
      </c>
      <c r="F375" s="402">
        <v>2193499.7999999998</v>
      </c>
      <c r="G375" s="524">
        <v>3290249.7</v>
      </c>
      <c r="H375" s="405">
        <v>1644846.05</v>
      </c>
      <c r="I375" s="405">
        <v>2467269.0699999998</v>
      </c>
    </row>
    <row r="376" spans="1:9" s="310" customFormat="1" ht="18" customHeight="1" x14ac:dyDescent="0.25">
      <c r="A376" s="403">
        <v>21020302</v>
      </c>
      <c r="B376" s="409" t="s">
        <v>21</v>
      </c>
      <c r="C376" s="328"/>
      <c r="D376" s="328" t="s">
        <v>12</v>
      </c>
      <c r="E376" s="335" t="s">
        <v>449</v>
      </c>
      <c r="F376" s="402">
        <v>1229143.3500000001</v>
      </c>
      <c r="G376" s="524">
        <v>1843715.0249999999</v>
      </c>
      <c r="H376" s="405">
        <v>939912.03</v>
      </c>
      <c r="I376" s="405">
        <v>1409868.04</v>
      </c>
    </row>
    <row r="377" spans="1:9" s="310" customFormat="1" ht="18" customHeight="1" x14ac:dyDescent="0.25">
      <c r="A377" s="403">
        <v>21020303</v>
      </c>
      <c r="B377" s="409" t="s">
        <v>21</v>
      </c>
      <c r="C377" s="328"/>
      <c r="D377" s="328" t="s">
        <v>12</v>
      </c>
      <c r="E377" s="335" t="s">
        <v>450</v>
      </c>
      <c r="F377" s="402">
        <v>70278</v>
      </c>
      <c r="G377" s="524">
        <v>105417</v>
      </c>
      <c r="H377" s="405">
        <v>56880</v>
      </c>
      <c r="I377" s="405">
        <v>85320</v>
      </c>
    </row>
    <row r="378" spans="1:9" s="310" customFormat="1" ht="18" customHeight="1" x14ac:dyDescent="0.25">
      <c r="A378" s="403">
        <v>21020304</v>
      </c>
      <c r="B378" s="409" t="s">
        <v>21</v>
      </c>
      <c r="C378" s="328"/>
      <c r="D378" s="328" t="s">
        <v>12</v>
      </c>
      <c r="E378" s="335" t="s">
        <v>408</v>
      </c>
      <c r="F378" s="402">
        <v>307288.59999999998</v>
      </c>
      <c r="G378" s="524">
        <v>460932.9</v>
      </c>
      <c r="H378" s="405">
        <v>234978.01</v>
      </c>
      <c r="I378" s="405">
        <v>352467.01</v>
      </c>
    </row>
    <row r="379" spans="1:9" s="310" customFormat="1" ht="18" customHeight="1" x14ac:dyDescent="0.25">
      <c r="A379" s="403">
        <v>21020305</v>
      </c>
      <c r="B379" s="409" t="s">
        <v>21</v>
      </c>
      <c r="C379" s="328"/>
      <c r="D379" s="328" t="s">
        <v>12</v>
      </c>
      <c r="E379" s="335" t="s">
        <v>514</v>
      </c>
      <c r="F379" s="402">
        <v>403973.55</v>
      </c>
      <c r="G379" s="524">
        <v>605960.32499999995</v>
      </c>
      <c r="H379" s="405">
        <v>290378.15999999997</v>
      </c>
      <c r="I379" s="405">
        <v>435567.24</v>
      </c>
    </row>
    <row r="380" spans="1:9" s="310" customFormat="1" ht="18" customHeight="1" x14ac:dyDescent="0.25">
      <c r="A380" s="403">
        <v>21020306</v>
      </c>
      <c r="B380" s="409" t="s">
        <v>21</v>
      </c>
      <c r="C380" s="328"/>
      <c r="D380" s="328" t="s">
        <v>12</v>
      </c>
      <c r="E380" s="335" t="s">
        <v>409</v>
      </c>
      <c r="F380" s="402">
        <v>25704</v>
      </c>
      <c r="G380" s="524">
        <v>38556</v>
      </c>
      <c r="H380" s="405">
        <v>15120</v>
      </c>
      <c r="I380" s="405">
        <v>22680</v>
      </c>
    </row>
    <row r="381" spans="1:9" s="310" customFormat="1" ht="18" customHeight="1" x14ac:dyDescent="0.25">
      <c r="A381" s="403">
        <v>21020312</v>
      </c>
      <c r="B381" s="409" t="s">
        <v>21</v>
      </c>
      <c r="C381" s="328"/>
      <c r="D381" s="328" t="s">
        <v>12</v>
      </c>
      <c r="E381" s="335" t="s">
        <v>515</v>
      </c>
      <c r="F381" s="402">
        <v>0</v>
      </c>
      <c r="G381" s="524">
        <v>0</v>
      </c>
      <c r="H381" s="535"/>
      <c r="I381" s="405"/>
    </row>
    <row r="382" spans="1:9" s="310" customFormat="1" ht="18" customHeight="1" x14ac:dyDescent="0.25">
      <c r="A382" s="403">
        <v>21020314</v>
      </c>
      <c r="B382" s="409" t="s">
        <v>21</v>
      </c>
      <c r="C382" s="328"/>
      <c r="D382" s="328" t="s">
        <v>12</v>
      </c>
      <c r="E382" s="335" t="s">
        <v>413</v>
      </c>
      <c r="F382" s="402">
        <v>225777</v>
      </c>
      <c r="G382" s="524">
        <v>338665.5</v>
      </c>
      <c r="H382" s="405">
        <v>275258.15999999997</v>
      </c>
      <c r="I382" s="405">
        <v>412887.24</v>
      </c>
    </row>
    <row r="383" spans="1:9" ht="18" customHeight="1" x14ac:dyDescent="0.25">
      <c r="A383" s="403">
        <v>21020315</v>
      </c>
      <c r="B383" s="409" t="s">
        <v>21</v>
      </c>
      <c r="C383" s="328"/>
      <c r="D383" s="328" t="s">
        <v>12</v>
      </c>
      <c r="E383" s="335" t="s">
        <v>452</v>
      </c>
      <c r="F383" s="402">
        <v>490888.6</v>
      </c>
      <c r="G383" s="524">
        <v>736332.9</v>
      </c>
      <c r="H383" s="405">
        <v>394977.92</v>
      </c>
      <c r="I383" s="405">
        <v>592466.88</v>
      </c>
    </row>
    <row r="384" spans="1:9" ht="18" customHeight="1" x14ac:dyDescent="0.25">
      <c r="A384" s="318">
        <v>21020400</v>
      </c>
      <c r="B384" s="409"/>
      <c r="C384" s="397"/>
      <c r="D384" s="363"/>
      <c r="E384" s="398" t="s">
        <v>464</v>
      </c>
      <c r="F384" s="402">
        <v>0</v>
      </c>
      <c r="G384" s="524">
        <v>0</v>
      </c>
      <c r="H384" s="535"/>
      <c r="I384" s="405"/>
    </row>
    <row r="385" spans="1:9" ht="18" customHeight="1" x14ac:dyDescent="0.25">
      <c r="A385" s="403">
        <v>21020401</v>
      </c>
      <c r="B385" s="409" t="s">
        <v>21</v>
      </c>
      <c r="C385" s="328"/>
      <c r="D385" s="328" t="s">
        <v>12</v>
      </c>
      <c r="E385" s="335" t="s">
        <v>448</v>
      </c>
      <c r="F385" s="402">
        <v>2637336.65</v>
      </c>
      <c r="G385" s="524">
        <v>3956004.9750000001</v>
      </c>
      <c r="H385" s="405">
        <v>1347350.39</v>
      </c>
      <c r="I385" s="405">
        <v>2021025.59</v>
      </c>
    </row>
    <row r="386" spans="1:9" ht="18" customHeight="1" x14ac:dyDescent="0.25">
      <c r="A386" s="403">
        <v>21020402</v>
      </c>
      <c r="B386" s="409" t="s">
        <v>21</v>
      </c>
      <c r="C386" s="328"/>
      <c r="D386" s="328" t="s">
        <v>12</v>
      </c>
      <c r="E386" s="335" t="s">
        <v>449</v>
      </c>
      <c r="F386" s="402">
        <v>1506206.8</v>
      </c>
      <c r="G386" s="524">
        <v>2259310.2000000002</v>
      </c>
      <c r="H386" s="405">
        <v>769914.51</v>
      </c>
      <c r="I386" s="405">
        <v>1154871.77</v>
      </c>
    </row>
    <row r="387" spans="1:9" ht="18" customHeight="1" x14ac:dyDescent="0.25">
      <c r="A387" s="403">
        <v>21020403</v>
      </c>
      <c r="B387" s="409" t="s">
        <v>21</v>
      </c>
      <c r="C387" s="328"/>
      <c r="D387" s="328" t="s">
        <v>12</v>
      </c>
      <c r="E387" s="335" t="s">
        <v>450</v>
      </c>
      <c r="F387" s="402">
        <v>136782</v>
      </c>
      <c r="G387" s="524">
        <v>205173</v>
      </c>
      <c r="H387" s="405">
        <v>90720</v>
      </c>
      <c r="I387" s="405">
        <v>136080</v>
      </c>
    </row>
    <row r="388" spans="1:9" ht="18" customHeight="1" x14ac:dyDescent="0.25">
      <c r="A388" s="403">
        <v>21020404</v>
      </c>
      <c r="B388" s="409" t="s">
        <v>21</v>
      </c>
      <c r="C388" s="328"/>
      <c r="D388" s="328" t="s">
        <v>12</v>
      </c>
      <c r="E388" s="335" t="s">
        <v>408</v>
      </c>
      <c r="F388" s="402">
        <v>375070.15</v>
      </c>
      <c r="G388" s="524">
        <v>562605.22499999998</v>
      </c>
      <c r="H388" s="405">
        <v>192478.63</v>
      </c>
      <c r="I388" s="405">
        <v>288717.94</v>
      </c>
    </row>
    <row r="389" spans="1:9" ht="18" customHeight="1" x14ac:dyDescent="0.25">
      <c r="A389" s="403">
        <v>21020412</v>
      </c>
      <c r="B389" s="409" t="s">
        <v>21</v>
      </c>
      <c r="C389" s="328"/>
      <c r="D389" s="328" t="s">
        <v>12</v>
      </c>
      <c r="E389" s="335" t="s">
        <v>451</v>
      </c>
      <c r="F389" s="402">
        <v>0</v>
      </c>
      <c r="G389" s="524">
        <v>0</v>
      </c>
      <c r="H389" s="535"/>
      <c r="I389" s="405"/>
    </row>
    <row r="390" spans="1:9" ht="18" customHeight="1" x14ac:dyDescent="0.25">
      <c r="A390" s="403">
        <v>21020415</v>
      </c>
      <c r="B390" s="409" t="s">
        <v>21</v>
      </c>
      <c r="C390" s="328"/>
      <c r="D390" s="328" t="s">
        <v>12</v>
      </c>
      <c r="E390" s="335" t="s">
        <v>452</v>
      </c>
      <c r="F390" s="402">
        <v>805170.15</v>
      </c>
      <c r="G390" s="524">
        <v>1207755.2250000001</v>
      </c>
      <c r="H390" s="405">
        <v>478420.64</v>
      </c>
      <c r="I390" s="405">
        <v>717630.96</v>
      </c>
    </row>
    <row r="391" spans="1:9" ht="18" customHeight="1" x14ac:dyDescent="0.25">
      <c r="A391" s="318">
        <v>21020500</v>
      </c>
      <c r="B391" s="409"/>
      <c r="C391" s="397"/>
      <c r="D391" s="363"/>
      <c r="E391" s="398" t="s">
        <v>465</v>
      </c>
      <c r="F391" s="402">
        <v>0</v>
      </c>
      <c r="G391" s="524">
        <v>0</v>
      </c>
      <c r="H391" s="535"/>
      <c r="I391" s="405"/>
    </row>
    <row r="392" spans="1:9" ht="18" customHeight="1" x14ac:dyDescent="0.25">
      <c r="A392" s="403">
        <v>21020501</v>
      </c>
      <c r="B392" s="409" t="s">
        <v>21</v>
      </c>
      <c r="C392" s="328"/>
      <c r="D392" s="328" t="s">
        <v>12</v>
      </c>
      <c r="E392" s="335" t="s">
        <v>448</v>
      </c>
      <c r="F392" s="402">
        <v>1802812.6</v>
      </c>
      <c r="G392" s="524">
        <v>2704218.9</v>
      </c>
      <c r="H392" s="405">
        <v>1126737.1299999999</v>
      </c>
      <c r="I392" s="405">
        <v>1690105.69</v>
      </c>
    </row>
    <row r="393" spans="1:9" ht="18" customHeight="1" x14ac:dyDescent="0.25">
      <c r="A393" s="538">
        <v>21020502</v>
      </c>
      <c r="B393" s="409" t="s">
        <v>21</v>
      </c>
      <c r="C393" s="427"/>
      <c r="D393" s="328" t="s">
        <v>12</v>
      </c>
      <c r="E393" s="335" t="s">
        <v>449</v>
      </c>
      <c r="F393" s="402">
        <v>970688.1</v>
      </c>
      <c r="G393" s="524">
        <v>1456032.15</v>
      </c>
      <c r="H393" s="405">
        <v>643849.79</v>
      </c>
      <c r="I393" s="405">
        <v>965774.68</v>
      </c>
    </row>
    <row r="394" spans="1:9" ht="18" customHeight="1" x14ac:dyDescent="0.25">
      <c r="A394" s="538">
        <v>21020503</v>
      </c>
      <c r="B394" s="409" t="s">
        <v>21</v>
      </c>
      <c r="C394" s="427"/>
      <c r="D394" s="328" t="s">
        <v>12</v>
      </c>
      <c r="E394" s="335" t="s">
        <v>450</v>
      </c>
      <c r="F394" s="402">
        <v>188190</v>
      </c>
      <c r="G394" s="524">
        <v>282285</v>
      </c>
      <c r="H394" s="405">
        <v>124560</v>
      </c>
      <c r="I394" s="405">
        <v>186840</v>
      </c>
    </row>
    <row r="395" spans="1:9" ht="18" customHeight="1" x14ac:dyDescent="0.25">
      <c r="A395" s="538">
        <v>21020504</v>
      </c>
      <c r="B395" s="409" t="s">
        <v>21</v>
      </c>
      <c r="C395" s="427"/>
      <c r="D395" s="328" t="s">
        <v>12</v>
      </c>
      <c r="E395" s="335" t="s">
        <v>408</v>
      </c>
      <c r="F395" s="402">
        <v>257557.65</v>
      </c>
      <c r="G395" s="524">
        <v>386336.47499999998</v>
      </c>
      <c r="H395" s="405">
        <v>160962.45000000001</v>
      </c>
      <c r="I395" s="405">
        <v>241443.67</v>
      </c>
    </row>
    <row r="396" spans="1:9" ht="18" customHeight="1" x14ac:dyDescent="0.25">
      <c r="A396" s="538">
        <v>21020512</v>
      </c>
      <c r="B396" s="409" t="s">
        <v>21</v>
      </c>
      <c r="C396" s="427"/>
      <c r="D396" s="328" t="s">
        <v>12</v>
      </c>
      <c r="E396" s="335" t="s">
        <v>451</v>
      </c>
      <c r="F396" s="402"/>
      <c r="G396" s="524"/>
      <c r="H396" s="405"/>
      <c r="I396" s="405"/>
    </row>
    <row r="397" spans="1:9" ht="18" customHeight="1" x14ac:dyDescent="0.25">
      <c r="A397" s="538">
        <v>21020515</v>
      </c>
      <c r="B397" s="409" t="s">
        <v>21</v>
      </c>
      <c r="C397" s="427"/>
      <c r="D397" s="328" t="s">
        <v>12</v>
      </c>
      <c r="E397" s="335" t="s">
        <v>452</v>
      </c>
      <c r="F397" s="402">
        <v>2348557.65</v>
      </c>
      <c r="G397" s="524">
        <v>3522836.4750000001</v>
      </c>
      <c r="H397" s="405">
        <v>1479999.04</v>
      </c>
      <c r="I397" s="405">
        <v>2219998.56</v>
      </c>
    </row>
    <row r="398" spans="1:9" ht="18" customHeight="1" x14ac:dyDescent="0.25">
      <c r="A398" s="538"/>
      <c r="B398" s="409" t="s">
        <v>21</v>
      </c>
      <c r="C398" s="427"/>
      <c r="D398" s="328" t="s">
        <v>12</v>
      </c>
      <c r="E398" s="335" t="s">
        <v>516</v>
      </c>
      <c r="F398" s="402"/>
      <c r="G398" s="532">
        <v>14910000</v>
      </c>
      <c r="H398" s="432">
        <v>6520000</v>
      </c>
      <c r="I398" s="406"/>
    </row>
    <row r="399" spans="1:9" ht="18" customHeight="1" x14ac:dyDescent="0.25">
      <c r="A399" s="423">
        <v>21020600</v>
      </c>
      <c r="B399" s="409"/>
      <c r="C399" s="425"/>
      <c r="D399" s="424"/>
      <c r="E399" s="398" t="s">
        <v>418</v>
      </c>
      <c r="F399" s="402"/>
      <c r="G399" s="524"/>
      <c r="H399" s="402"/>
      <c r="I399" s="402"/>
    </row>
    <row r="400" spans="1:9" ht="18" customHeight="1" x14ac:dyDescent="0.25">
      <c r="A400" s="538">
        <v>21020604</v>
      </c>
      <c r="B400" s="409" t="s">
        <v>21</v>
      </c>
      <c r="C400" s="427"/>
      <c r="D400" s="328" t="s">
        <v>12</v>
      </c>
      <c r="E400" s="401" t="s">
        <v>517</v>
      </c>
      <c r="F400" s="402"/>
      <c r="G400" s="524"/>
      <c r="H400" s="402"/>
      <c r="I400" s="402"/>
    </row>
    <row r="401" spans="1:9" ht="18" customHeight="1" x14ac:dyDescent="0.25">
      <c r="A401" s="538">
        <v>21020605</v>
      </c>
      <c r="B401" s="409" t="s">
        <v>21</v>
      </c>
      <c r="C401" s="427"/>
      <c r="D401" s="328" t="s">
        <v>12</v>
      </c>
      <c r="E401" s="401" t="s">
        <v>518</v>
      </c>
      <c r="F401" s="402">
        <v>4998000</v>
      </c>
      <c r="G401" s="524">
        <v>8000000</v>
      </c>
      <c r="H401" s="429">
        <v>3051000</v>
      </c>
      <c r="I401" s="429">
        <v>8000000</v>
      </c>
    </row>
    <row r="402" spans="1:9" ht="18" customHeight="1" x14ac:dyDescent="0.25">
      <c r="A402" s="408">
        <v>22000000</v>
      </c>
      <c r="B402" s="409"/>
      <c r="C402" s="410"/>
      <c r="D402" s="411"/>
      <c r="E402" s="412" t="s">
        <v>519</v>
      </c>
      <c r="F402" s="402">
        <v>0</v>
      </c>
      <c r="G402" s="524"/>
      <c r="H402" s="402"/>
      <c r="I402" s="402"/>
    </row>
    <row r="403" spans="1:9" ht="18" customHeight="1" x14ac:dyDescent="0.25">
      <c r="A403" s="408">
        <v>22010000</v>
      </c>
      <c r="B403" s="409"/>
      <c r="C403" s="410"/>
      <c r="D403" s="411"/>
      <c r="E403" s="412" t="s">
        <v>416</v>
      </c>
      <c r="F403" s="402">
        <v>0</v>
      </c>
      <c r="G403" s="524"/>
      <c r="H403" s="402"/>
      <c r="I403" s="402"/>
    </row>
    <row r="404" spans="1:9" ht="18" customHeight="1" x14ac:dyDescent="0.25">
      <c r="A404" s="408">
        <v>22010100</v>
      </c>
      <c r="B404" s="409"/>
      <c r="C404" s="410"/>
      <c r="D404" s="411"/>
      <c r="E404" s="412" t="s">
        <v>416</v>
      </c>
      <c r="F404" s="402">
        <v>0</v>
      </c>
      <c r="G404" s="524"/>
      <c r="H404" s="402"/>
      <c r="I404" s="402"/>
    </row>
    <row r="405" spans="1:9" ht="18" customHeight="1" x14ac:dyDescent="0.25">
      <c r="A405" s="332">
        <v>22010103</v>
      </c>
      <c r="B405" s="409" t="s">
        <v>21</v>
      </c>
      <c r="C405" s="334"/>
      <c r="D405" s="328" t="s">
        <v>12</v>
      </c>
      <c r="E405" s="413" t="s">
        <v>520</v>
      </c>
      <c r="F405" s="402">
        <v>357000</v>
      </c>
      <c r="G405" s="524">
        <v>600000</v>
      </c>
      <c r="H405" s="429">
        <v>480000</v>
      </c>
      <c r="I405" s="429">
        <v>350000</v>
      </c>
    </row>
    <row r="406" spans="1:9" ht="18" customHeight="1" x14ac:dyDescent="0.25">
      <c r="A406" s="408">
        <v>22020000</v>
      </c>
      <c r="B406" s="409"/>
      <c r="C406" s="410"/>
      <c r="D406" s="411"/>
      <c r="E406" s="412" t="s">
        <v>420</v>
      </c>
      <c r="F406" s="402">
        <v>0</v>
      </c>
      <c r="G406" s="524"/>
      <c r="H406" s="402"/>
      <c r="I406" s="402"/>
    </row>
    <row r="407" spans="1:9" ht="18" customHeight="1" x14ac:dyDescent="0.25">
      <c r="A407" s="408">
        <v>22020100</v>
      </c>
      <c r="B407" s="409"/>
      <c r="C407" s="410"/>
      <c r="D407" s="411"/>
      <c r="E407" s="412" t="s">
        <v>480</v>
      </c>
      <c r="F407" s="402">
        <v>0</v>
      </c>
      <c r="G407" s="524"/>
      <c r="H407" s="402"/>
      <c r="I407" s="402"/>
    </row>
    <row r="408" spans="1:9" ht="18" customHeight="1" x14ac:dyDescent="0.25">
      <c r="A408" s="487">
        <v>22020101</v>
      </c>
      <c r="B408" s="409" t="s">
        <v>21</v>
      </c>
      <c r="C408" s="403"/>
      <c r="D408" s="328" t="s">
        <v>12</v>
      </c>
      <c r="E408" s="488" t="s">
        <v>481</v>
      </c>
      <c r="F408" s="402">
        <v>0</v>
      </c>
      <c r="G408" s="524"/>
      <c r="H408" s="402"/>
      <c r="I408" s="402"/>
    </row>
    <row r="409" spans="1:9" ht="18" customHeight="1" x14ac:dyDescent="0.25">
      <c r="A409" s="487">
        <v>22020102</v>
      </c>
      <c r="B409" s="409" t="s">
        <v>21</v>
      </c>
      <c r="C409" s="403"/>
      <c r="D409" s="328" t="s">
        <v>12</v>
      </c>
      <c r="E409" s="488" t="s">
        <v>422</v>
      </c>
      <c r="F409" s="402">
        <v>1400000</v>
      </c>
      <c r="G409" s="524">
        <v>2000000</v>
      </c>
      <c r="H409" s="429">
        <v>700000</v>
      </c>
      <c r="I409" s="402">
        <v>1000000</v>
      </c>
    </row>
    <row r="410" spans="1:9" ht="18" customHeight="1" x14ac:dyDescent="0.25">
      <c r="A410" s="487">
        <v>22020103</v>
      </c>
      <c r="B410" s="409" t="s">
        <v>21</v>
      </c>
      <c r="C410" s="403"/>
      <c r="D410" s="328" t="s">
        <v>12</v>
      </c>
      <c r="E410" s="488" t="s">
        <v>482</v>
      </c>
      <c r="F410" s="402">
        <v>0</v>
      </c>
      <c r="G410" s="524"/>
      <c r="H410" s="402"/>
      <c r="I410" s="402"/>
    </row>
    <row r="411" spans="1:9" ht="18" customHeight="1" x14ac:dyDescent="0.25">
      <c r="A411" s="487">
        <v>22020104</v>
      </c>
      <c r="B411" s="409" t="s">
        <v>21</v>
      </c>
      <c r="C411" s="403"/>
      <c r="D411" s="328" t="s">
        <v>12</v>
      </c>
      <c r="E411" s="488" t="s">
        <v>423</v>
      </c>
      <c r="F411" s="402">
        <v>0</v>
      </c>
      <c r="G411" s="524"/>
      <c r="H411" s="402"/>
      <c r="I411" s="402"/>
    </row>
    <row r="412" spans="1:9" ht="18" customHeight="1" x14ac:dyDescent="0.25">
      <c r="A412" s="408">
        <v>22020300</v>
      </c>
      <c r="B412" s="409"/>
      <c r="C412" s="410"/>
      <c r="D412" s="411"/>
      <c r="E412" s="412" t="s">
        <v>468</v>
      </c>
      <c r="F412" s="402">
        <v>0</v>
      </c>
      <c r="G412" s="524"/>
      <c r="H412" s="402"/>
      <c r="I412" s="402"/>
    </row>
    <row r="413" spans="1:9" ht="18" customHeight="1" x14ac:dyDescent="0.25">
      <c r="A413" s="332">
        <v>22020303</v>
      </c>
      <c r="B413" s="409" t="s">
        <v>21</v>
      </c>
      <c r="C413" s="334"/>
      <c r="D413" s="328" t="s">
        <v>12</v>
      </c>
      <c r="E413" s="413" t="s">
        <v>521</v>
      </c>
      <c r="F413" s="402">
        <v>700000</v>
      </c>
      <c r="G413" s="524">
        <v>1000000</v>
      </c>
      <c r="H413" s="429">
        <v>400000</v>
      </c>
      <c r="I413" s="402">
        <v>1000000</v>
      </c>
    </row>
    <row r="414" spans="1:9" ht="18" customHeight="1" x14ac:dyDescent="0.25">
      <c r="A414" s="332">
        <v>22020309</v>
      </c>
      <c r="B414" s="409" t="s">
        <v>21</v>
      </c>
      <c r="C414" s="334"/>
      <c r="D414" s="328" t="s">
        <v>12</v>
      </c>
      <c r="E414" s="413" t="s">
        <v>522</v>
      </c>
      <c r="F414" s="402">
        <v>1400000</v>
      </c>
      <c r="G414" s="524">
        <v>2000000</v>
      </c>
      <c r="H414" s="429">
        <v>1650000</v>
      </c>
      <c r="I414" s="429">
        <v>5000000</v>
      </c>
    </row>
    <row r="415" spans="1:9" ht="18" customHeight="1" x14ac:dyDescent="0.25">
      <c r="A415" s="332">
        <v>22020313</v>
      </c>
      <c r="B415" s="409" t="s">
        <v>21</v>
      </c>
      <c r="C415" s="334"/>
      <c r="D415" s="328" t="s">
        <v>12</v>
      </c>
      <c r="E415" s="413" t="s">
        <v>458</v>
      </c>
      <c r="F415" s="402">
        <v>1400000</v>
      </c>
      <c r="G415" s="524">
        <v>2000000</v>
      </c>
      <c r="H415" s="429">
        <v>45000</v>
      </c>
      <c r="I415" s="429"/>
    </row>
    <row r="416" spans="1:9" ht="18" customHeight="1" x14ac:dyDescent="0.25">
      <c r="A416" s="408">
        <v>22020500</v>
      </c>
      <c r="B416" s="409"/>
      <c r="C416" s="410"/>
      <c r="D416" s="411"/>
      <c r="E416" s="412" t="s">
        <v>427</v>
      </c>
      <c r="F416" s="402">
        <v>0</v>
      </c>
      <c r="G416" s="524"/>
      <c r="H416" s="402"/>
      <c r="I416" s="402"/>
    </row>
    <row r="417" spans="1:9" ht="18" customHeight="1" x14ac:dyDescent="0.25">
      <c r="A417" s="332">
        <v>22020501</v>
      </c>
      <c r="B417" s="409" t="s">
        <v>21</v>
      </c>
      <c r="C417" s="334"/>
      <c r="D417" s="328" t="s">
        <v>12</v>
      </c>
      <c r="E417" s="413" t="s">
        <v>428</v>
      </c>
      <c r="F417" s="402">
        <v>7000000</v>
      </c>
      <c r="G417" s="524">
        <v>10000000</v>
      </c>
      <c r="H417" s="429">
        <v>5559784.0899999999</v>
      </c>
      <c r="I417" s="429">
        <v>10000000</v>
      </c>
    </row>
    <row r="418" spans="1:9" ht="18" customHeight="1" x14ac:dyDescent="0.25">
      <c r="A418" s="332">
        <v>22020502</v>
      </c>
      <c r="B418" s="409" t="s">
        <v>21</v>
      </c>
      <c r="C418" s="332"/>
      <c r="D418" s="328" t="s">
        <v>12</v>
      </c>
      <c r="E418" s="525" t="s">
        <v>429</v>
      </c>
      <c r="F418" s="402">
        <v>0</v>
      </c>
      <c r="G418" s="524"/>
      <c r="H418" s="402"/>
      <c r="I418" s="402">
        <v>2000000</v>
      </c>
    </row>
    <row r="419" spans="1:9" ht="18" customHeight="1" x14ac:dyDescent="0.25">
      <c r="A419" s="332">
        <v>22020503</v>
      </c>
      <c r="B419" s="409" t="s">
        <v>21</v>
      </c>
      <c r="C419" s="334"/>
      <c r="D419" s="328" t="s">
        <v>12</v>
      </c>
      <c r="E419" s="413" t="s">
        <v>523</v>
      </c>
      <c r="F419" s="402">
        <v>19600000</v>
      </c>
      <c r="G419" s="524">
        <v>30000000</v>
      </c>
      <c r="H419" s="429">
        <v>17725631.609999999</v>
      </c>
      <c r="I419" s="429">
        <v>30000000</v>
      </c>
    </row>
    <row r="420" spans="1:9" s="311" customFormat="1" ht="18" customHeight="1" x14ac:dyDescent="0.25">
      <c r="A420" s="408">
        <v>22020700</v>
      </c>
      <c r="B420" s="539"/>
      <c r="C420" s="410"/>
      <c r="D420" s="410"/>
      <c r="E420" s="412" t="s">
        <v>491</v>
      </c>
      <c r="F420" s="402">
        <v>0</v>
      </c>
      <c r="G420" s="524"/>
      <c r="H420" s="402"/>
      <c r="I420" s="402"/>
    </row>
    <row r="421" spans="1:9" ht="18" customHeight="1" x14ac:dyDescent="0.25">
      <c r="A421" s="332">
        <v>22020711</v>
      </c>
      <c r="B421" s="409" t="s">
        <v>21</v>
      </c>
      <c r="C421" s="334"/>
      <c r="D421" s="328" t="s">
        <v>12</v>
      </c>
      <c r="E421" s="413" t="s">
        <v>524</v>
      </c>
      <c r="F421" s="402">
        <v>0</v>
      </c>
      <c r="G421" s="524"/>
      <c r="H421" s="402"/>
      <c r="I421" s="402"/>
    </row>
    <row r="422" spans="1:9" ht="18" customHeight="1" x14ac:dyDescent="0.25">
      <c r="A422" s="408">
        <v>22021000</v>
      </c>
      <c r="B422" s="411"/>
      <c r="C422" s="410"/>
      <c r="D422" s="411"/>
      <c r="E422" s="412" t="s">
        <v>435</v>
      </c>
      <c r="F422" s="402">
        <v>0</v>
      </c>
      <c r="G422" s="524"/>
      <c r="H422" s="402"/>
      <c r="I422" s="402"/>
    </row>
    <row r="423" spans="1:9" ht="18" customHeight="1" x14ac:dyDescent="0.25">
      <c r="A423" s="332">
        <v>22021001</v>
      </c>
      <c r="B423" s="409" t="s">
        <v>21</v>
      </c>
      <c r="C423" s="334"/>
      <c r="D423" s="328" t="s">
        <v>12</v>
      </c>
      <c r="E423" s="335" t="s">
        <v>436</v>
      </c>
      <c r="F423" s="402">
        <v>8400000</v>
      </c>
      <c r="G423" s="524">
        <v>10000000</v>
      </c>
      <c r="H423" s="429">
        <v>4155000</v>
      </c>
      <c r="I423" s="429">
        <v>12000000</v>
      </c>
    </row>
    <row r="424" spans="1:9" ht="18" customHeight="1" x14ac:dyDescent="0.25">
      <c r="A424" s="332">
        <v>22021003</v>
      </c>
      <c r="B424" s="409" t="s">
        <v>21</v>
      </c>
      <c r="C424" s="334"/>
      <c r="D424" s="328" t="s">
        <v>12</v>
      </c>
      <c r="E424" s="335" t="s">
        <v>438</v>
      </c>
      <c r="F424" s="402">
        <v>8400000</v>
      </c>
      <c r="G424" s="524">
        <v>10000000</v>
      </c>
      <c r="H424" s="429">
        <v>8237363.0999999996</v>
      </c>
      <c r="I424" s="402">
        <v>5000000</v>
      </c>
    </row>
    <row r="425" spans="1:9" ht="18" customHeight="1" x14ac:dyDescent="0.25">
      <c r="A425" s="332">
        <v>220211013</v>
      </c>
      <c r="B425" s="409" t="s">
        <v>21</v>
      </c>
      <c r="C425" s="334"/>
      <c r="D425" s="328" t="s">
        <v>12</v>
      </c>
      <c r="E425" s="335" t="s">
        <v>525</v>
      </c>
      <c r="F425" s="402">
        <v>1400000</v>
      </c>
      <c r="G425" s="524">
        <v>2000000</v>
      </c>
      <c r="H425" s="429">
        <v>1600000</v>
      </c>
      <c r="I425" s="402">
        <v>4000000</v>
      </c>
    </row>
    <row r="426" spans="1:9" ht="18" customHeight="1" x14ac:dyDescent="0.25">
      <c r="A426" s="332">
        <v>22021016</v>
      </c>
      <c r="B426" s="409" t="s">
        <v>21</v>
      </c>
      <c r="C426" s="334"/>
      <c r="D426" s="328" t="s">
        <v>12</v>
      </c>
      <c r="E426" s="335" t="s">
        <v>526</v>
      </c>
      <c r="F426" s="402">
        <v>700000</v>
      </c>
      <c r="G426" s="524">
        <v>1000000</v>
      </c>
      <c r="H426" s="429">
        <v>400000</v>
      </c>
      <c r="I426" s="429">
        <v>1000000</v>
      </c>
    </row>
    <row r="427" spans="1:9" ht="18.75" x14ac:dyDescent="0.25">
      <c r="A427" s="332">
        <v>22021017</v>
      </c>
      <c r="B427" s="409" t="s">
        <v>21</v>
      </c>
      <c r="C427" s="334"/>
      <c r="D427" s="328" t="s">
        <v>12</v>
      </c>
      <c r="E427" s="335" t="s">
        <v>458</v>
      </c>
      <c r="F427" s="402">
        <v>1400000</v>
      </c>
      <c r="G427" s="524">
        <v>2000000</v>
      </c>
      <c r="H427" s="429">
        <v>1020000</v>
      </c>
      <c r="I427" s="402">
        <v>2000000</v>
      </c>
    </row>
    <row r="428" spans="1:9" s="311" customFormat="1" ht="21" customHeight="1" x14ac:dyDescent="0.2">
      <c r="A428" s="332">
        <v>22040109</v>
      </c>
      <c r="B428" s="539" t="s">
        <v>21</v>
      </c>
      <c r="C428" s="334"/>
      <c r="D428" s="328" t="s">
        <v>12</v>
      </c>
      <c r="E428" s="335" t="s">
        <v>527</v>
      </c>
      <c r="F428" s="402"/>
      <c r="G428" s="524"/>
      <c r="H428" s="429"/>
      <c r="I428" s="429">
        <v>2000000</v>
      </c>
    </row>
    <row r="429" spans="1:9" ht="18.75" x14ac:dyDescent="0.25">
      <c r="A429" s="408"/>
      <c r="B429" s="411"/>
      <c r="C429" s="410"/>
      <c r="D429" s="411"/>
      <c r="E429" s="388" t="s">
        <v>53</v>
      </c>
      <c r="F429" s="532">
        <f>SUM(F369:F401)</f>
        <v>39804708.650000006</v>
      </c>
      <c r="G429" s="532">
        <f>SUM(G369:G405)</f>
        <v>75720062.975000009</v>
      </c>
      <c r="H429" s="532">
        <f>SUM(H369:H401)</f>
        <v>31606724.529999997</v>
      </c>
      <c r="I429" s="406">
        <f>SUM(I369:I401)</f>
        <v>43413586.780000001</v>
      </c>
    </row>
    <row r="430" spans="1:9" ht="18.75" x14ac:dyDescent="0.25">
      <c r="A430" s="380"/>
      <c r="B430" s="381"/>
      <c r="C430" s="382"/>
      <c r="D430" s="381"/>
      <c r="E430" s="383" t="s">
        <v>420</v>
      </c>
      <c r="F430" s="433">
        <f>SUM(F408:F427)</f>
        <v>51800000</v>
      </c>
      <c r="G430" s="433">
        <f>SUM(G408:G427)</f>
        <v>72000000</v>
      </c>
      <c r="H430" s="433">
        <f>SUM(H408:H427)</f>
        <v>41492778.799999997</v>
      </c>
      <c r="I430" s="536">
        <f>SUM(I408:I428)</f>
        <v>75000000</v>
      </c>
    </row>
    <row r="431" spans="1:9" ht="18.75" x14ac:dyDescent="0.25">
      <c r="A431" s="370"/>
      <c r="B431" s="349"/>
      <c r="C431" s="540"/>
      <c r="D431" s="349"/>
      <c r="E431" s="373" t="s">
        <v>57</v>
      </c>
      <c r="F431" s="533">
        <f>SUM(F429:F430)</f>
        <v>91604708.650000006</v>
      </c>
      <c r="G431" s="533">
        <f>G429+G430</f>
        <v>147720062.97500002</v>
      </c>
      <c r="H431" s="533">
        <f>SUM(H429:H430)</f>
        <v>73099503.329999998</v>
      </c>
      <c r="I431" s="537">
        <f>SUM(I429:I430)</f>
        <v>118413586.78</v>
      </c>
    </row>
    <row r="432" spans="1:9" ht="18.75" x14ac:dyDescent="0.25">
      <c r="A432" s="969" t="s">
        <v>85</v>
      </c>
      <c r="B432" s="970"/>
      <c r="C432" s="970"/>
      <c r="D432" s="970"/>
      <c r="E432" s="970"/>
      <c r="F432" s="970"/>
      <c r="G432" s="970"/>
      <c r="H432" s="970"/>
      <c r="I432" s="971"/>
    </row>
    <row r="433" spans="1:9" ht="18.75" x14ac:dyDescent="0.25">
      <c r="A433" s="972" t="s">
        <v>1</v>
      </c>
      <c r="B433" s="973"/>
      <c r="C433" s="973"/>
      <c r="D433" s="973"/>
      <c r="E433" s="973"/>
      <c r="F433" s="973"/>
      <c r="G433" s="973"/>
      <c r="H433" s="973"/>
      <c r="I433" s="974"/>
    </row>
    <row r="434" spans="1:9" ht="18.75" x14ac:dyDescent="0.25">
      <c r="A434" s="972" t="s">
        <v>58</v>
      </c>
      <c r="B434" s="973"/>
      <c r="C434" s="973"/>
      <c r="D434" s="973"/>
      <c r="E434" s="973"/>
      <c r="F434" s="973"/>
      <c r="G434" s="973"/>
      <c r="H434" s="973"/>
      <c r="I434" s="974"/>
    </row>
    <row r="435" spans="1:9" ht="27" customHeight="1" x14ac:dyDescent="0.25">
      <c r="A435" s="1002" t="s">
        <v>493</v>
      </c>
      <c r="B435" s="1003"/>
      <c r="C435" s="1003"/>
      <c r="D435" s="1003"/>
      <c r="E435" s="1003"/>
      <c r="F435" s="1003"/>
      <c r="G435" s="1003"/>
      <c r="H435" s="1003"/>
      <c r="I435" s="1004"/>
    </row>
    <row r="436" spans="1:9" ht="18.75" x14ac:dyDescent="0.25">
      <c r="A436" s="984" t="s">
        <v>528</v>
      </c>
      <c r="B436" s="985"/>
      <c r="C436" s="985"/>
      <c r="D436" s="985"/>
      <c r="E436" s="985"/>
      <c r="F436" s="985"/>
      <c r="G436" s="985"/>
      <c r="H436" s="985"/>
      <c r="I436" s="986"/>
    </row>
    <row r="437" spans="1:9" s="311" customFormat="1" ht="35.25" x14ac:dyDescent="0.25">
      <c r="A437" s="390" t="s">
        <v>380</v>
      </c>
      <c r="B437" s="322" t="s">
        <v>88</v>
      </c>
      <c r="C437" s="322" t="s">
        <v>381</v>
      </c>
      <c r="D437" s="322" t="s">
        <v>5</v>
      </c>
      <c r="E437" s="391" t="s">
        <v>89</v>
      </c>
      <c r="F437" s="322" t="s">
        <v>7</v>
      </c>
      <c r="G437" s="322" t="s">
        <v>8</v>
      </c>
      <c r="H437" s="320" t="s">
        <v>382</v>
      </c>
      <c r="I437" s="416" t="s">
        <v>10</v>
      </c>
    </row>
    <row r="438" spans="1:9" ht="27.95" customHeight="1" x14ac:dyDescent="0.25">
      <c r="A438" s="325">
        <v>22000100101</v>
      </c>
      <c r="B438" s="409" t="s">
        <v>21</v>
      </c>
      <c r="C438" s="366"/>
      <c r="D438" s="328" t="s">
        <v>12</v>
      </c>
      <c r="E438" s="329" t="s">
        <v>92</v>
      </c>
      <c r="F438" s="531">
        <f>F507</f>
        <v>14931485.449999999</v>
      </c>
      <c r="G438" s="531">
        <f>G507</f>
        <v>25997228.174999997</v>
      </c>
      <c r="H438" s="531">
        <f>H507</f>
        <v>13583147.130000001</v>
      </c>
      <c r="I438" s="367">
        <f>I507</f>
        <v>23454720.690000001</v>
      </c>
    </row>
    <row r="439" spans="1:9" ht="27.95" customHeight="1" x14ac:dyDescent="0.25">
      <c r="A439" s="332">
        <v>22000100102</v>
      </c>
      <c r="B439" s="409" t="s">
        <v>21</v>
      </c>
      <c r="C439" s="334"/>
      <c r="D439" s="328" t="s">
        <v>12</v>
      </c>
      <c r="E439" s="335" t="s">
        <v>529</v>
      </c>
      <c r="F439" s="476">
        <f>F566</f>
        <v>101736794.2</v>
      </c>
      <c r="G439" s="476">
        <f>G566</f>
        <v>208055191.30000001</v>
      </c>
      <c r="H439" s="476">
        <f>H566</f>
        <v>98745781.6875</v>
      </c>
      <c r="I439" s="368">
        <f>I566</f>
        <v>380682296.28000003</v>
      </c>
    </row>
    <row r="440" spans="1:9" ht="27.95" customHeight="1" x14ac:dyDescent="0.25">
      <c r="A440" s="332">
        <v>22000100103</v>
      </c>
      <c r="B440" s="409" t="s">
        <v>21</v>
      </c>
      <c r="C440" s="334"/>
      <c r="D440" s="328" t="s">
        <v>12</v>
      </c>
      <c r="E440" s="335" t="s">
        <v>530</v>
      </c>
      <c r="F440" s="476">
        <f>F618</f>
        <v>9345043.3499999996</v>
      </c>
      <c r="G440" s="476">
        <f>G618</f>
        <v>12847565.025</v>
      </c>
      <c r="H440" s="476">
        <f>H618</f>
        <v>3393023.9499999993</v>
      </c>
      <c r="I440" s="368">
        <f>I618</f>
        <v>15360475.41</v>
      </c>
    </row>
    <row r="441" spans="1:9" ht="27.95" customHeight="1" x14ac:dyDescent="0.25">
      <c r="A441" s="332"/>
      <c r="B441" s="333"/>
      <c r="C441" s="334"/>
      <c r="D441" s="333"/>
      <c r="E441" s="388"/>
      <c r="F441" s="389"/>
      <c r="G441" s="461"/>
      <c r="H441" s="461"/>
      <c r="I441" s="406"/>
    </row>
    <row r="442" spans="1:9" ht="27.95" customHeight="1" x14ac:dyDescent="0.25">
      <c r="A442" s="332"/>
      <c r="B442" s="333"/>
      <c r="C442" s="334"/>
      <c r="D442" s="333"/>
      <c r="E442" s="388"/>
      <c r="F442" s="389"/>
      <c r="G442" s="461"/>
      <c r="H442" s="461"/>
      <c r="I442" s="406"/>
    </row>
    <row r="443" spans="1:9" ht="27.95" customHeight="1" x14ac:dyDescent="0.25">
      <c r="A443" s="332"/>
      <c r="B443" s="333"/>
      <c r="C443" s="334"/>
      <c r="D443" s="333"/>
      <c r="E443" s="388"/>
      <c r="F443" s="389"/>
      <c r="G443" s="461"/>
      <c r="H443" s="461"/>
      <c r="I443" s="406"/>
    </row>
    <row r="444" spans="1:9" ht="27.95" customHeight="1" x14ac:dyDescent="0.25">
      <c r="A444" s="332"/>
      <c r="B444" s="333"/>
      <c r="C444" s="334"/>
      <c r="D444" s="333"/>
      <c r="E444" s="388"/>
      <c r="F444" s="389"/>
      <c r="G444" s="461"/>
      <c r="H444" s="461"/>
      <c r="I444" s="406"/>
    </row>
    <row r="445" spans="1:9" ht="27.95" customHeight="1" x14ac:dyDescent="0.25">
      <c r="A445" s="332"/>
      <c r="B445" s="333"/>
      <c r="C445" s="334"/>
      <c r="D445" s="333"/>
      <c r="E445" s="388"/>
      <c r="F445" s="389"/>
      <c r="G445" s="461"/>
      <c r="H445" s="461"/>
      <c r="I445" s="406"/>
    </row>
    <row r="446" spans="1:9" ht="27.95" customHeight="1" x14ac:dyDescent="0.25">
      <c r="A446" s="332"/>
      <c r="B446" s="333"/>
      <c r="C446" s="334"/>
      <c r="D446" s="333"/>
      <c r="E446" s="388"/>
      <c r="F446" s="389"/>
      <c r="G446" s="461"/>
      <c r="H446" s="461"/>
      <c r="I446" s="406"/>
    </row>
    <row r="447" spans="1:9" ht="27.95" customHeight="1" x14ac:dyDescent="0.25">
      <c r="A447" s="332"/>
      <c r="B447" s="333"/>
      <c r="C447" s="334"/>
      <c r="D447" s="333"/>
      <c r="E447" s="388"/>
      <c r="F447" s="389"/>
      <c r="G447" s="461"/>
      <c r="H447" s="461"/>
      <c r="I447" s="406"/>
    </row>
    <row r="448" spans="1:9" ht="27.95" customHeight="1" x14ac:dyDescent="0.25">
      <c r="A448" s="332"/>
      <c r="B448" s="333"/>
      <c r="C448" s="334"/>
      <c r="D448" s="333"/>
      <c r="E448" s="388"/>
      <c r="F448" s="389"/>
      <c r="G448" s="461"/>
      <c r="H448" s="461"/>
      <c r="I448" s="406"/>
    </row>
    <row r="449" spans="1:9" ht="27.95" customHeight="1" x14ac:dyDescent="0.25">
      <c r="A449" s="332"/>
      <c r="B449" s="333"/>
      <c r="C449" s="334"/>
      <c r="D449" s="333"/>
      <c r="E449" s="388"/>
      <c r="F449" s="389"/>
      <c r="G449" s="461"/>
      <c r="H449" s="461"/>
      <c r="I449" s="406"/>
    </row>
    <row r="450" spans="1:9" ht="27.95" customHeight="1" x14ac:dyDescent="0.25">
      <c r="A450" s="332"/>
      <c r="B450" s="333"/>
      <c r="C450" s="334"/>
      <c r="D450" s="333"/>
      <c r="E450" s="388"/>
      <c r="F450" s="389"/>
      <c r="G450" s="461"/>
      <c r="H450" s="461"/>
      <c r="I450" s="406"/>
    </row>
    <row r="451" spans="1:9" ht="27.95" customHeight="1" x14ac:dyDescent="0.25">
      <c r="A451" s="370"/>
      <c r="B451" s="355"/>
      <c r="C451" s="481"/>
      <c r="D451" s="355"/>
      <c r="E451" s="373" t="s">
        <v>57</v>
      </c>
      <c r="F451" s="374">
        <f>SUM(F438:F440)</f>
        <v>126013323</v>
      </c>
      <c r="G451" s="374">
        <f>SUM(G438:G440)</f>
        <v>246899984.50000003</v>
      </c>
      <c r="H451" s="374">
        <f>SUM(H438:H440)</f>
        <v>115721952.7675</v>
      </c>
      <c r="I451" s="418">
        <f>SUM(I438:I440)</f>
        <v>419497492.38000005</v>
      </c>
    </row>
    <row r="452" spans="1:9" ht="27.95" customHeight="1" x14ac:dyDescent="0.25">
      <c r="A452" s="1005" t="s">
        <v>395</v>
      </c>
      <c r="B452" s="1006"/>
      <c r="C452" s="1006"/>
      <c r="D452" s="1006"/>
      <c r="E452" s="1006"/>
      <c r="F452" s="1006"/>
      <c r="G452" s="1006"/>
      <c r="H452" s="1006"/>
      <c r="I452" s="1007"/>
    </row>
    <row r="453" spans="1:9" ht="18.75" x14ac:dyDescent="0.25">
      <c r="A453" s="375"/>
      <c r="B453" s="376"/>
      <c r="C453" s="377"/>
      <c r="D453" s="376"/>
      <c r="E453" s="378" t="s">
        <v>53</v>
      </c>
      <c r="F453" s="379">
        <f t="shared" ref="F453:I454" si="31">F505+F564+F616</f>
        <v>102013323</v>
      </c>
      <c r="G453" s="379">
        <f t="shared" si="31"/>
        <v>212399984.50000003</v>
      </c>
      <c r="H453" s="379">
        <f t="shared" si="31"/>
        <v>102101626.52749999</v>
      </c>
      <c r="I453" s="419">
        <f t="shared" si="31"/>
        <v>381997492.38000005</v>
      </c>
    </row>
    <row r="454" spans="1:9" ht="21.75" customHeight="1" x14ac:dyDescent="0.25">
      <c r="A454" s="380"/>
      <c r="B454" s="381"/>
      <c r="C454" s="382"/>
      <c r="D454" s="381"/>
      <c r="E454" s="383" t="s">
        <v>420</v>
      </c>
      <c r="F454" s="384">
        <f t="shared" si="31"/>
        <v>24000000</v>
      </c>
      <c r="G454" s="384">
        <f t="shared" si="31"/>
        <v>34500000</v>
      </c>
      <c r="H454" s="384">
        <f t="shared" si="31"/>
        <v>13620326.24</v>
      </c>
      <c r="I454" s="420">
        <f t="shared" si="31"/>
        <v>37500000</v>
      </c>
    </row>
    <row r="455" spans="1:9" ht="27.95" customHeight="1" x14ac:dyDescent="0.25">
      <c r="A455" s="370"/>
      <c r="B455" s="355"/>
      <c r="C455" s="481"/>
      <c r="D455" s="355"/>
      <c r="E455" s="373" t="s">
        <v>57</v>
      </c>
      <c r="F455" s="374">
        <f>F453+F454</f>
        <v>126013323</v>
      </c>
      <c r="G455" s="374">
        <f>G453+G454</f>
        <v>246899984.50000003</v>
      </c>
      <c r="H455" s="374">
        <f>H453+H454</f>
        <v>115721952.76749998</v>
      </c>
      <c r="I455" s="418">
        <f>I453+I454</f>
        <v>419497492.38000005</v>
      </c>
    </row>
    <row r="456" spans="1:9" ht="18.75" x14ac:dyDescent="0.25">
      <c r="A456" s="969" t="s">
        <v>85</v>
      </c>
      <c r="B456" s="970"/>
      <c r="C456" s="970"/>
      <c r="D456" s="970"/>
      <c r="E456" s="970"/>
      <c r="F456" s="970"/>
      <c r="G456" s="970"/>
      <c r="H456" s="970"/>
      <c r="I456" s="971"/>
    </row>
    <row r="457" spans="1:9" ht="18.75" x14ac:dyDescent="0.25">
      <c r="A457" s="972" t="s">
        <v>1</v>
      </c>
      <c r="B457" s="973"/>
      <c r="C457" s="973"/>
      <c r="D457" s="973"/>
      <c r="E457" s="973"/>
      <c r="F457" s="973"/>
      <c r="G457" s="973"/>
      <c r="H457" s="973"/>
      <c r="I457" s="974"/>
    </row>
    <row r="458" spans="1:9" ht="18.75" x14ac:dyDescent="0.25">
      <c r="A458" s="972" t="s">
        <v>58</v>
      </c>
      <c r="B458" s="973"/>
      <c r="C458" s="973"/>
      <c r="D458" s="973"/>
      <c r="E458" s="973"/>
      <c r="F458" s="973"/>
      <c r="G458" s="973"/>
      <c r="H458" s="973"/>
      <c r="I458" s="974"/>
    </row>
    <row r="459" spans="1:9" ht="28.5" customHeight="1" x14ac:dyDescent="0.25">
      <c r="A459" s="1002" t="s">
        <v>379</v>
      </c>
      <c r="B459" s="1003"/>
      <c r="C459" s="1003"/>
      <c r="D459" s="1003"/>
      <c r="E459" s="1003"/>
      <c r="F459" s="1003"/>
      <c r="G459" s="1003"/>
      <c r="H459" s="1003"/>
      <c r="I459" s="1004"/>
    </row>
    <row r="460" spans="1:9" s="310" customFormat="1" ht="18.75" x14ac:dyDescent="0.25">
      <c r="A460" s="978" t="s">
        <v>531</v>
      </c>
      <c r="B460" s="979"/>
      <c r="C460" s="979"/>
      <c r="D460" s="979"/>
      <c r="E460" s="979"/>
      <c r="F460" s="979"/>
      <c r="G460" s="979"/>
      <c r="H460" s="979"/>
      <c r="I460" s="980"/>
    </row>
    <row r="461" spans="1:9" s="311" customFormat="1" ht="35.25" x14ac:dyDescent="0.25">
      <c r="A461" s="390" t="s">
        <v>380</v>
      </c>
      <c r="B461" s="322" t="s">
        <v>88</v>
      </c>
      <c r="C461" s="322" t="s">
        <v>381</v>
      </c>
      <c r="D461" s="322" t="s">
        <v>5</v>
      </c>
      <c r="E461" s="391" t="s">
        <v>89</v>
      </c>
      <c r="F461" s="322" t="s">
        <v>7</v>
      </c>
      <c r="G461" s="322" t="s">
        <v>8</v>
      </c>
      <c r="H461" s="320" t="s">
        <v>382</v>
      </c>
      <c r="I461" s="416" t="s">
        <v>10</v>
      </c>
    </row>
    <row r="462" spans="1:9" s="310" customFormat="1" ht="18.75" x14ac:dyDescent="0.25">
      <c r="A462" s="442">
        <v>20000000</v>
      </c>
      <c r="B462" s="443"/>
      <c r="C462" s="444"/>
      <c r="D462" s="443"/>
      <c r="E462" s="445" t="s">
        <v>47</v>
      </c>
      <c r="F462" s="421"/>
      <c r="G462" s="534"/>
      <c r="H462" s="421"/>
      <c r="I462" s="421"/>
    </row>
    <row r="463" spans="1:9" s="310" customFormat="1" ht="18.75" x14ac:dyDescent="0.25">
      <c r="A463" s="318">
        <v>21000000</v>
      </c>
      <c r="B463" s="363"/>
      <c r="C463" s="397"/>
      <c r="D463" s="363"/>
      <c r="E463" s="398" t="s">
        <v>53</v>
      </c>
      <c r="F463" s="369"/>
      <c r="G463" s="503"/>
      <c r="H463" s="369"/>
      <c r="I463" s="369"/>
    </row>
    <row r="464" spans="1:9" ht="18.75" x14ac:dyDescent="0.25">
      <c r="A464" s="318">
        <v>21010000</v>
      </c>
      <c r="B464" s="363"/>
      <c r="C464" s="397"/>
      <c r="D464" s="363"/>
      <c r="E464" s="398" t="s">
        <v>402</v>
      </c>
      <c r="F464" s="369"/>
      <c r="G464" s="503"/>
      <c r="H464" s="369"/>
      <c r="I464" s="369"/>
    </row>
    <row r="465" spans="1:9" ht="18" customHeight="1" x14ac:dyDescent="0.25">
      <c r="A465" s="403">
        <v>21010103</v>
      </c>
      <c r="B465" s="409" t="s">
        <v>21</v>
      </c>
      <c r="C465" s="328"/>
      <c r="D465" s="328" t="s">
        <v>12</v>
      </c>
      <c r="E465" s="401" t="s">
        <v>442</v>
      </c>
      <c r="F465" s="402">
        <v>1995370.75</v>
      </c>
      <c r="G465" s="524">
        <v>2993056.125</v>
      </c>
      <c r="H465" s="404">
        <v>1475707.2</v>
      </c>
      <c r="I465" s="404">
        <v>2213560.7999999998</v>
      </c>
    </row>
    <row r="466" spans="1:9" ht="18.75" x14ac:dyDescent="0.25">
      <c r="A466" s="403">
        <v>21010104</v>
      </c>
      <c r="B466" s="409" t="s">
        <v>21</v>
      </c>
      <c r="C466" s="328"/>
      <c r="D466" s="328" t="s">
        <v>12</v>
      </c>
      <c r="E466" s="401" t="s">
        <v>443</v>
      </c>
      <c r="F466" s="402">
        <v>528242.69999999995</v>
      </c>
      <c r="G466" s="524">
        <v>792364.05</v>
      </c>
      <c r="H466" s="405">
        <v>466899.92</v>
      </c>
      <c r="I466" s="405">
        <v>700349.88</v>
      </c>
    </row>
    <row r="467" spans="1:9" ht="18.75" x14ac:dyDescent="0.25">
      <c r="A467" s="403">
        <v>21010105</v>
      </c>
      <c r="B467" s="409" t="s">
        <v>21</v>
      </c>
      <c r="C467" s="328"/>
      <c r="D467" s="328" t="s">
        <v>12</v>
      </c>
      <c r="E467" s="401" t="s">
        <v>444</v>
      </c>
      <c r="F467" s="402">
        <v>571880</v>
      </c>
      <c r="G467" s="524">
        <v>857820</v>
      </c>
      <c r="H467" s="405">
        <v>239211.33</v>
      </c>
      <c r="I467" s="405">
        <v>358817</v>
      </c>
    </row>
    <row r="468" spans="1:9" ht="18.75" x14ac:dyDescent="0.25">
      <c r="A468" s="403">
        <v>21010106</v>
      </c>
      <c r="B468" s="409"/>
      <c r="C468" s="328"/>
      <c r="D468" s="328"/>
      <c r="E468" s="401" t="s">
        <v>462</v>
      </c>
      <c r="F468" s="402">
        <v>0</v>
      </c>
      <c r="G468" s="524">
        <v>0</v>
      </c>
      <c r="H468" s="535"/>
      <c r="I468" s="405"/>
    </row>
    <row r="469" spans="1:9" ht="18.75" x14ac:dyDescent="0.25">
      <c r="A469" s="449"/>
      <c r="B469" s="409" t="s">
        <v>21</v>
      </c>
      <c r="C469" s="328"/>
      <c r="D469" s="328" t="s">
        <v>12</v>
      </c>
      <c r="E469" s="335" t="s">
        <v>513</v>
      </c>
      <c r="F469" s="402">
        <v>0</v>
      </c>
      <c r="G469" s="524">
        <v>0</v>
      </c>
      <c r="H469" s="535"/>
      <c r="I469" s="405">
        <v>280000</v>
      </c>
    </row>
    <row r="470" spans="1:9" ht="18" customHeight="1" x14ac:dyDescent="0.25">
      <c r="A470" s="318">
        <v>21020300</v>
      </c>
      <c r="B470" s="363"/>
      <c r="C470" s="397"/>
      <c r="D470" s="363"/>
      <c r="E470" s="398" t="s">
        <v>447</v>
      </c>
      <c r="F470" s="402">
        <v>0</v>
      </c>
      <c r="G470" s="524">
        <v>0</v>
      </c>
      <c r="H470" s="535"/>
      <c r="I470" s="405"/>
    </row>
    <row r="471" spans="1:9" ht="18" customHeight="1" x14ac:dyDescent="0.25">
      <c r="A471" s="403">
        <v>21020301</v>
      </c>
      <c r="B471" s="409" t="s">
        <v>21</v>
      </c>
      <c r="C471" s="328"/>
      <c r="D471" s="328" t="s">
        <v>12</v>
      </c>
      <c r="E471" s="335" t="s">
        <v>448</v>
      </c>
      <c r="F471" s="402">
        <v>698380.4</v>
      </c>
      <c r="G471" s="524">
        <v>1047570.6</v>
      </c>
      <c r="H471" s="405">
        <v>516497.52</v>
      </c>
      <c r="I471" s="405">
        <v>774746.28</v>
      </c>
    </row>
    <row r="472" spans="1:9" ht="18" customHeight="1" x14ac:dyDescent="0.25">
      <c r="A472" s="403">
        <v>21020302</v>
      </c>
      <c r="B472" s="409" t="s">
        <v>21</v>
      </c>
      <c r="C472" s="328"/>
      <c r="D472" s="328" t="s">
        <v>12</v>
      </c>
      <c r="E472" s="335" t="s">
        <v>449</v>
      </c>
      <c r="F472" s="402">
        <v>399083.5</v>
      </c>
      <c r="G472" s="524">
        <v>598625.25</v>
      </c>
      <c r="H472" s="405">
        <v>295141.44</v>
      </c>
      <c r="I472" s="405">
        <v>442712.16</v>
      </c>
    </row>
    <row r="473" spans="1:9" ht="18" customHeight="1" x14ac:dyDescent="0.25">
      <c r="A473" s="403">
        <v>21020303</v>
      </c>
      <c r="B473" s="409" t="s">
        <v>21</v>
      </c>
      <c r="C473" s="328"/>
      <c r="D473" s="328" t="s">
        <v>12</v>
      </c>
      <c r="E473" s="335" t="s">
        <v>450</v>
      </c>
      <c r="F473" s="402">
        <v>22950</v>
      </c>
      <c r="G473" s="524">
        <v>34425</v>
      </c>
      <c r="H473" s="405">
        <v>1440</v>
      </c>
      <c r="I473" s="405">
        <v>2160</v>
      </c>
    </row>
    <row r="474" spans="1:9" ht="18" customHeight="1" x14ac:dyDescent="0.25">
      <c r="A474" s="403">
        <v>21020304</v>
      </c>
      <c r="B474" s="409" t="s">
        <v>21</v>
      </c>
      <c r="C474" s="328"/>
      <c r="D474" s="328" t="s">
        <v>12</v>
      </c>
      <c r="E474" s="335" t="s">
        <v>408</v>
      </c>
      <c r="F474" s="402">
        <v>99769.600000000006</v>
      </c>
      <c r="G474" s="524">
        <v>149654.39999999999</v>
      </c>
      <c r="H474" s="405">
        <v>73785.36</v>
      </c>
      <c r="I474" s="405">
        <v>110678.04</v>
      </c>
    </row>
    <row r="475" spans="1:9" ht="18" customHeight="1" x14ac:dyDescent="0.25">
      <c r="A475" s="403">
        <v>21020312</v>
      </c>
      <c r="B475" s="409" t="s">
        <v>21</v>
      </c>
      <c r="C475" s="328"/>
      <c r="D475" s="328" t="s">
        <v>12</v>
      </c>
      <c r="E475" s="335" t="s">
        <v>451</v>
      </c>
      <c r="F475" s="402">
        <v>160969.60000000001</v>
      </c>
      <c r="G475" s="524">
        <v>241454.4</v>
      </c>
      <c r="H475" s="405"/>
      <c r="I475" s="405"/>
    </row>
    <row r="476" spans="1:9" ht="18" customHeight="1" x14ac:dyDescent="0.25">
      <c r="A476" s="403">
        <v>21020315</v>
      </c>
      <c r="B476" s="409" t="s">
        <v>21</v>
      </c>
      <c r="C476" s="328"/>
      <c r="D476" s="328" t="s">
        <v>12</v>
      </c>
      <c r="E476" s="335" t="s">
        <v>452</v>
      </c>
      <c r="F476" s="402">
        <v>160969.60000000001</v>
      </c>
      <c r="G476" s="524">
        <v>241454.4</v>
      </c>
      <c r="H476" s="405">
        <v>119658</v>
      </c>
      <c r="I476" s="405">
        <v>179487</v>
      </c>
    </row>
    <row r="477" spans="1:9" ht="18" customHeight="1" x14ac:dyDescent="0.25">
      <c r="A477" s="318">
        <v>21020400</v>
      </c>
      <c r="B477" s="363"/>
      <c r="C477" s="397"/>
      <c r="D477" s="363"/>
      <c r="E477" s="398" t="s">
        <v>464</v>
      </c>
      <c r="F477" s="402">
        <v>0</v>
      </c>
      <c r="G477" s="524">
        <v>0</v>
      </c>
      <c r="H477" s="535"/>
      <c r="I477" s="405"/>
    </row>
    <row r="478" spans="1:9" ht="18" customHeight="1" x14ac:dyDescent="0.25">
      <c r="A478" s="403">
        <v>21020401</v>
      </c>
      <c r="B478" s="409" t="s">
        <v>21</v>
      </c>
      <c r="C478" s="328"/>
      <c r="D478" s="328" t="s">
        <v>12</v>
      </c>
      <c r="E478" s="335" t="s">
        <v>448</v>
      </c>
      <c r="F478" s="402">
        <v>186372.7</v>
      </c>
      <c r="G478" s="524">
        <v>279559.05</v>
      </c>
      <c r="H478" s="405">
        <v>163414.97</v>
      </c>
      <c r="I478" s="405">
        <v>245122.46</v>
      </c>
    </row>
    <row r="479" spans="1:9" ht="18" customHeight="1" x14ac:dyDescent="0.25">
      <c r="A479" s="403">
        <v>21020402</v>
      </c>
      <c r="B479" s="409" t="s">
        <v>21</v>
      </c>
      <c r="C479" s="328"/>
      <c r="D479" s="328" t="s">
        <v>12</v>
      </c>
      <c r="E479" s="335" t="s">
        <v>449</v>
      </c>
      <c r="F479" s="402">
        <v>106499.9</v>
      </c>
      <c r="G479" s="524">
        <v>159749.85</v>
      </c>
      <c r="H479" s="405">
        <v>93379.99</v>
      </c>
      <c r="I479" s="405">
        <v>140069.98000000001</v>
      </c>
    </row>
    <row r="480" spans="1:9" ht="18" customHeight="1" x14ac:dyDescent="0.25">
      <c r="A480" s="403">
        <v>21020403</v>
      </c>
      <c r="B480" s="409" t="s">
        <v>21</v>
      </c>
      <c r="C480" s="328"/>
      <c r="D480" s="328" t="s">
        <v>12</v>
      </c>
      <c r="E480" s="335" t="s">
        <v>450</v>
      </c>
      <c r="F480" s="402">
        <v>12852</v>
      </c>
      <c r="G480" s="524">
        <v>19278</v>
      </c>
      <c r="H480" s="405">
        <v>10080</v>
      </c>
      <c r="I480" s="405">
        <v>15120</v>
      </c>
    </row>
    <row r="481" spans="1:9" ht="18" customHeight="1" x14ac:dyDescent="0.25">
      <c r="A481" s="403">
        <v>21020404</v>
      </c>
      <c r="B481" s="409" t="s">
        <v>21</v>
      </c>
      <c r="C481" s="328"/>
      <c r="D481" s="328" t="s">
        <v>12</v>
      </c>
      <c r="E481" s="335" t="s">
        <v>408</v>
      </c>
      <c r="F481" s="402">
        <v>26625.4</v>
      </c>
      <c r="G481" s="524">
        <v>39938.1</v>
      </c>
      <c r="H481" s="405">
        <v>23344.99</v>
      </c>
      <c r="I481" s="405">
        <v>35017.49</v>
      </c>
    </row>
    <row r="482" spans="1:9" ht="18" customHeight="1" x14ac:dyDescent="0.25">
      <c r="A482" s="403">
        <v>21020412</v>
      </c>
      <c r="B482" s="409" t="s">
        <v>21</v>
      </c>
      <c r="C482" s="328"/>
      <c r="D482" s="328" t="s">
        <v>12</v>
      </c>
      <c r="E482" s="335" t="s">
        <v>451</v>
      </c>
      <c r="F482" s="402">
        <v>0</v>
      </c>
      <c r="G482" s="524">
        <v>0</v>
      </c>
      <c r="H482" s="535"/>
      <c r="I482" s="405"/>
    </row>
    <row r="483" spans="1:9" ht="18" customHeight="1" x14ac:dyDescent="0.25">
      <c r="A483" s="403">
        <v>21020415</v>
      </c>
      <c r="B483" s="409" t="s">
        <v>21</v>
      </c>
      <c r="C483" s="328"/>
      <c r="D483" s="328" t="s">
        <v>12</v>
      </c>
      <c r="E483" s="335" t="s">
        <v>452</v>
      </c>
      <c r="F483" s="402">
        <v>67425.399999999994</v>
      </c>
      <c r="G483" s="524">
        <v>101138.1</v>
      </c>
      <c r="H483" s="405">
        <v>55344.959999999999</v>
      </c>
      <c r="I483" s="405">
        <v>83017.440000000002</v>
      </c>
    </row>
    <row r="484" spans="1:9" ht="18" customHeight="1" x14ac:dyDescent="0.25">
      <c r="A484" s="318">
        <v>21020500</v>
      </c>
      <c r="B484" s="363"/>
      <c r="C484" s="397"/>
      <c r="D484" s="363"/>
      <c r="E484" s="398" t="s">
        <v>465</v>
      </c>
      <c r="F484" s="402">
        <v>0</v>
      </c>
      <c r="G484" s="524">
        <v>0</v>
      </c>
      <c r="H484" s="535"/>
      <c r="I484" s="405"/>
    </row>
    <row r="485" spans="1:9" ht="18" customHeight="1" x14ac:dyDescent="0.25">
      <c r="A485" s="403">
        <v>21020501</v>
      </c>
      <c r="B485" s="409" t="s">
        <v>21</v>
      </c>
      <c r="C485" s="328"/>
      <c r="D485" s="328" t="s">
        <v>12</v>
      </c>
      <c r="E485" s="335" t="s">
        <v>448</v>
      </c>
      <c r="F485" s="402">
        <v>200159.7</v>
      </c>
      <c r="G485" s="524">
        <v>300239.55</v>
      </c>
      <c r="H485" s="405">
        <v>83723.97</v>
      </c>
      <c r="I485" s="405">
        <v>125585.95</v>
      </c>
    </row>
    <row r="486" spans="1:9" ht="18" customHeight="1" x14ac:dyDescent="0.25">
      <c r="A486" s="538">
        <v>21020502</v>
      </c>
      <c r="B486" s="409" t="s">
        <v>21</v>
      </c>
      <c r="C486" s="427"/>
      <c r="D486" s="328" t="s">
        <v>12</v>
      </c>
      <c r="E486" s="335" t="s">
        <v>449</v>
      </c>
      <c r="F486" s="402">
        <v>114382.8</v>
      </c>
      <c r="G486" s="524">
        <v>171574.2</v>
      </c>
      <c r="H486" s="405">
        <v>47842.27</v>
      </c>
      <c r="I486" s="405">
        <v>71763.399999999994</v>
      </c>
    </row>
    <row r="487" spans="1:9" ht="18" customHeight="1" x14ac:dyDescent="0.25">
      <c r="A487" s="538">
        <v>21020503</v>
      </c>
      <c r="B487" s="409" t="s">
        <v>21</v>
      </c>
      <c r="C487" s="427"/>
      <c r="D487" s="328" t="s">
        <v>12</v>
      </c>
      <c r="E487" s="335" t="s">
        <v>450</v>
      </c>
      <c r="F487" s="402">
        <v>18360</v>
      </c>
      <c r="G487" s="524">
        <v>27540</v>
      </c>
      <c r="H487" s="405">
        <v>7200</v>
      </c>
      <c r="I487" s="405">
        <v>10800</v>
      </c>
    </row>
    <row r="488" spans="1:9" ht="18" customHeight="1" x14ac:dyDescent="0.25">
      <c r="A488" s="538">
        <v>21020504</v>
      </c>
      <c r="B488" s="409" t="s">
        <v>21</v>
      </c>
      <c r="C488" s="427"/>
      <c r="D488" s="328" t="s">
        <v>12</v>
      </c>
      <c r="E488" s="335" t="s">
        <v>408</v>
      </c>
      <c r="F488" s="402">
        <v>28595.7</v>
      </c>
      <c r="G488" s="524">
        <v>42893.55</v>
      </c>
      <c r="H488" s="405">
        <v>11960.57</v>
      </c>
      <c r="I488" s="405">
        <v>17940.849999999999</v>
      </c>
    </row>
    <row r="489" spans="1:9" ht="18" customHeight="1" x14ac:dyDescent="0.25">
      <c r="A489" s="538">
        <v>21020512</v>
      </c>
      <c r="B489" s="409" t="s">
        <v>21</v>
      </c>
      <c r="C489" s="427"/>
      <c r="D489" s="328" t="s">
        <v>12</v>
      </c>
      <c r="E489" s="335" t="s">
        <v>451</v>
      </c>
      <c r="F489" s="402"/>
      <c r="G489" s="524"/>
      <c r="H489" s="405"/>
      <c r="I489" s="405"/>
    </row>
    <row r="490" spans="1:9" ht="18" customHeight="1" x14ac:dyDescent="0.25">
      <c r="A490" s="538">
        <v>21020515</v>
      </c>
      <c r="B490" s="409" t="s">
        <v>21</v>
      </c>
      <c r="C490" s="427"/>
      <c r="D490" s="328" t="s">
        <v>12</v>
      </c>
      <c r="E490" s="335" t="s">
        <v>452</v>
      </c>
      <c r="F490" s="402">
        <v>232595.7</v>
      </c>
      <c r="G490" s="524">
        <v>348893.55</v>
      </c>
      <c r="H490" s="405">
        <v>98514.64</v>
      </c>
      <c r="I490" s="405">
        <v>147771.96</v>
      </c>
    </row>
    <row r="491" spans="1:9" ht="18" customHeight="1" x14ac:dyDescent="0.25">
      <c r="A491" s="538"/>
      <c r="B491" s="409" t="s">
        <v>21</v>
      </c>
      <c r="C491" s="427"/>
      <c r="D491" s="328" t="s">
        <v>12</v>
      </c>
      <c r="E491" s="335" t="s">
        <v>532</v>
      </c>
      <c r="F491" s="402"/>
      <c r="G491" s="532">
        <v>1050000</v>
      </c>
      <c r="H491" s="432">
        <v>400000</v>
      </c>
      <c r="I491" s="406"/>
    </row>
    <row r="492" spans="1:9" ht="18" customHeight="1" x14ac:dyDescent="0.25">
      <c r="A492" s="423">
        <v>21020600</v>
      </c>
      <c r="B492" s="424"/>
      <c r="C492" s="425"/>
      <c r="D492" s="424"/>
      <c r="E492" s="398" t="s">
        <v>418</v>
      </c>
      <c r="F492" s="402"/>
      <c r="G492" s="524"/>
      <c r="H492" s="402"/>
      <c r="I492" s="402"/>
    </row>
    <row r="493" spans="1:9" ht="18" customHeight="1" x14ac:dyDescent="0.25">
      <c r="A493" s="538">
        <v>21020605</v>
      </c>
      <c r="B493" s="409" t="s">
        <v>21</v>
      </c>
      <c r="C493" s="427"/>
      <c r="D493" s="328" t="s">
        <v>12</v>
      </c>
      <c r="E493" s="401" t="s">
        <v>518</v>
      </c>
      <c r="F493" s="402">
        <v>1700000</v>
      </c>
      <c r="G493" s="524">
        <v>2500000</v>
      </c>
      <c r="H493" s="429">
        <v>1700000</v>
      </c>
      <c r="I493" s="402">
        <v>2500000</v>
      </c>
    </row>
    <row r="494" spans="1:9" ht="18" customHeight="1" x14ac:dyDescent="0.25">
      <c r="A494" s="408">
        <v>22020000</v>
      </c>
      <c r="B494" s="411"/>
      <c r="C494" s="410"/>
      <c r="D494" s="411"/>
      <c r="E494" s="412" t="s">
        <v>420</v>
      </c>
      <c r="F494" s="402"/>
      <c r="G494" s="524"/>
      <c r="H494" s="402"/>
      <c r="I494" s="402"/>
    </row>
    <row r="495" spans="1:9" ht="18" customHeight="1" x14ac:dyDescent="0.25">
      <c r="A495" s="408">
        <v>22020100</v>
      </c>
      <c r="B495" s="411"/>
      <c r="C495" s="410"/>
      <c r="D495" s="411"/>
      <c r="E495" s="412" t="s">
        <v>480</v>
      </c>
      <c r="F495" s="402"/>
      <c r="G495" s="524"/>
      <c r="H495" s="402"/>
      <c r="I495" s="402"/>
    </row>
    <row r="496" spans="1:9" ht="18" customHeight="1" x14ac:dyDescent="0.25">
      <c r="A496" s="332">
        <v>22020102</v>
      </c>
      <c r="B496" s="409" t="s">
        <v>17</v>
      </c>
      <c r="C496" s="334"/>
      <c r="D496" s="328" t="s">
        <v>12</v>
      </c>
      <c r="E496" s="413" t="s">
        <v>422</v>
      </c>
      <c r="F496" s="402">
        <v>800000</v>
      </c>
      <c r="G496" s="524">
        <v>1000000</v>
      </c>
      <c r="H496" s="429">
        <v>850000</v>
      </c>
      <c r="I496" s="429">
        <v>1000000</v>
      </c>
    </row>
    <row r="497" spans="1:9" ht="18" customHeight="1" x14ac:dyDescent="0.25">
      <c r="A497" s="408">
        <v>22020300</v>
      </c>
      <c r="B497" s="411"/>
      <c r="C497" s="410"/>
      <c r="D497" s="411"/>
      <c r="E497" s="412" t="s">
        <v>468</v>
      </c>
      <c r="F497" s="402"/>
      <c r="G497" s="524"/>
      <c r="H497" s="402"/>
      <c r="I497" s="402"/>
    </row>
    <row r="498" spans="1:9" ht="18" customHeight="1" x14ac:dyDescent="0.25">
      <c r="A498" s="332">
        <v>22020301</v>
      </c>
      <c r="B498" s="409" t="s">
        <v>21</v>
      </c>
      <c r="C498" s="334"/>
      <c r="D498" s="328" t="s">
        <v>12</v>
      </c>
      <c r="E498" s="413" t="s">
        <v>533</v>
      </c>
      <c r="F498" s="402">
        <v>1600000</v>
      </c>
      <c r="G498" s="524">
        <v>2000000</v>
      </c>
      <c r="H498" s="429">
        <v>1850000</v>
      </c>
      <c r="I498" s="402">
        <v>2000000</v>
      </c>
    </row>
    <row r="499" spans="1:9" ht="18" customHeight="1" x14ac:dyDescent="0.25">
      <c r="A499" s="332">
        <v>22020306</v>
      </c>
      <c r="B499" s="409" t="s">
        <v>21</v>
      </c>
      <c r="C499" s="334"/>
      <c r="D499" s="328" t="s">
        <v>12</v>
      </c>
      <c r="E499" s="413" t="s">
        <v>469</v>
      </c>
      <c r="F499" s="402">
        <v>4000000</v>
      </c>
      <c r="G499" s="524">
        <v>5000000</v>
      </c>
      <c r="H499" s="429">
        <v>2500000</v>
      </c>
      <c r="I499" s="402">
        <v>5000000</v>
      </c>
    </row>
    <row r="500" spans="1:9" s="311" customFormat="1" ht="18" customHeight="1" x14ac:dyDescent="0.25">
      <c r="A500" s="408">
        <v>22020700</v>
      </c>
      <c r="B500" s="410"/>
      <c r="C500" s="410"/>
      <c r="D500" s="410"/>
      <c r="E500" s="412" t="s">
        <v>491</v>
      </c>
      <c r="F500" s="402"/>
      <c r="G500" s="524"/>
      <c r="H500" s="402"/>
      <c r="I500" s="402"/>
    </row>
    <row r="501" spans="1:9" ht="18" customHeight="1" x14ac:dyDescent="0.25">
      <c r="A501" s="332">
        <v>22020701</v>
      </c>
      <c r="B501" s="409" t="s">
        <v>21</v>
      </c>
      <c r="C501" s="334"/>
      <c r="D501" s="328" t="s">
        <v>12</v>
      </c>
      <c r="E501" s="335" t="s">
        <v>534</v>
      </c>
      <c r="F501" s="402">
        <v>1200000</v>
      </c>
      <c r="G501" s="524">
        <v>2000000</v>
      </c>
      <c r="H501" s="429"/>
      <c r="I501" s="402">
        <v>2000000</v>
      </c>
    </row>
    <row r="502" spans="1:9" ht="18" customHeight="1" x14ac:dyDescent="0.25">
      <c r="A502" s="408">
        <v>22021000</v>
      </c>
      <c r="B502" s="411"/>
      <c r="C502" s="410"/>
      <c r="D502" s="411"/>
      <c r="E502" s="412" t="s">
        <v>435</v>
      </c>
      <c r="F502" s="402"/>
      <c r="G502" s="524"/>
      <c r="H502" s="402"/>
      <c r="I502" s="402"/>
    </row>
    <row r="503" spans="1:9" ht="18" customHeight="1" x14ac:dyDescent="0.25">
      <c r="A503" s="332">
        <v>22021004</v>
      </c>
      <c r="B503" s="409" t="s">
        <v>21</v>
      </c>
      <c r="C503" s="334"/>
      <c r="D503" s="328" t="s">
        <v>12</v>
      </c>
      <c r="E503" s="335" t="s">
        <v>535</v>
      </c>
      <c r="F503" s="402"/>
      <c r="G503" s="524"/>
      <c r="H503" s="402"/>
      <c r="I503" s="402"/>
    </row>
    <row r="504" spans="1:9" ht="18" customHeight="1" x14ac:dyDescent="0.25">
      <c r="A504" s="332">
        <v>22021017</v>
      </c>
      <c r="B504" s="409" t="s">
        <v>21</v>
      </c>
      <c r="C504" s="334"/>
      <c r="D504" s="328" t="s">
        <v>12</v>
      </c>
      <c r="E504" s="335" t="s">
        <v>536</v>
      </c>
      <c r="F504" s="402"/>
      <c r="G504" s="524">
        <v>4000000</v>
      </c>
      <c r="H504" s="429">
        <v>2500000</v>
      </c>
      <c r="I504" s="402">
        <v>5000000</v>
      </c>
    </row>
    <row r="505" spans="1:9" ht="23.25" customHeight="1" x14ac:dyDescent="0.25">
      <c r="B505" s="411"/>
      <c r="C505" s="410"/>
      <c r="D505" s="411"/>
      <c r="E505" s="412" t="s">
        <v>537</v>
      </c>
      <c r="F505" s="532">
        <f>SUM(F465:F493)</f>
        <v>7331485.4500000002</v>
      </c>
      <c r="G505" s="532">
        <f t="shared" ref="G505:I505" si="32">SUM(G465:G493)</f>
        <v>11997228.174999999</v>
      </c>
      <c r="H505" s="532">
        <f t="shared" si="32"/>
        <v>5883147.1300000008</v>
      </c>
      <c r="I505" s="406">
        <f t="shared" si="32"/>
        <v>8454720.6900000013</v>
      </c>
    </row>
    <row r="506" spans="1:9" ht="21.95" customHeight="1" x14ac:dyDescent="0.25">
      <c r="A506" s="408"/>
      <c r="B506" s="381"/>
      <c r="C506" s="382"/>
      <c r="D506" s="381"/>
      <c r="E506" s="452" t="s">
        <v>420</v>
      </c>
      <c r="F506" s="433">
        <f>SUM(F496:F504)</f>
        <v>7600000</v>
      </c>
      <c r="G506" s="433">
        <f t="shared" ref="G506:I506" si="33">SUM(G496:G504)</f>
        <v>14000000</v>
      </c>
      <c r="H506" s="433">
        <f t="shared" si="33"/>
        <v>7700000</v>
      </c>
      <c r="I506" s="536">
        <f t="shared" si="33"/>
        <v>15000000</v>
      </c>
    </row>
    <row r="507" spans="1:9" ht="21.95" customHeight="1" x14ac:dyDescent="0.25">
      <c r="A507" s="527"/>
      <c r="B507" s="437"/>
      <c r="C507" s="541"/>
      <c r="D507" s="439"/>
      <c r="E507" s="542" t="s">
        <v>57</v>
      </c>
      <c r="F507" s="543">
        <f>SUM(F505:F506)</f>
        <v>14931485.449999999</v>
      </c>
      <c r="G507" s="543">
        <f t="shared" ref="G507:I507" si="34">SUM(G505:G506)</f>
        <v>25997228.174999997</v>
      </c>
      <c r="H507" s="543">
        <f t="shared" si="34"/>
        <v>13583147.130000001</v>
      </c>
      <c r="I507" s="544">
        <f t="shared" si="34"/>
        <v>23454720.690000001</v>
      </c>
    </row>
    <row r="508" spans="1:9" ht="21.95" customHeight="1" x14ac:dyDescent="0.25">
      <c r="A508" s="969" t="s">
        <v>85</v>
      </c>
      <c r="B508" s="970"/>
      <c r="C508" s="970"/>
      <c r="D508" s="970"/>
      <c r="E508" s="970"/>
      <c r="F508" s="970"/>
      <c r="G508" s="970"/>
      <c r="H508" s="970"/>
      <c r="I508" s="971"/>
    </row>
    <row r="509" spans="1:9" ht="21.95" customHeight="1" x14ac:dyDescent="0.25">
      <c r="A509" s="972" t="s">
        <v>1</v>
      </c>
      <c r="B509" s="973"/>
      <c r="C509" s="973"/>
      <c r="D509" s="973"/>
      <c r="E509" s="973"/>
      <c r="F509" s="973"/>
      <c r="G509" s="973"/>
      <c r="H509" s="973"/>
      <c r="I509" s="974"/>
    </row>
    <row r="510" spans="1:9" ht="21.95" customHeight="1" x14ac:dyDescent="0.25">
      <c r="A510" s="972" t="s">
        <v>58</v>
      </c>
      <c r="B510" s="973"/>
      <c r="C510" s="973"/>
      <c r="D510" s="973"/>
      <c r="E510" s="973"/>
      <c r="F510" s="973"/>
      <c r="G510" s="973"/>
      <c r="H510" s="973"/>
      <c r="I510" s="974"/>
    </row>
    <row r="511" spans="1:9" ht="21.95" customHeight="1" x14ac:dyDescent="0.25">
      <c r="A511" s="1002" t="s">
        <v>379</v>
      </c>
      <c r="B511" s="1003"/>
      <c r="C511" s="1003"/>
      <c r="D511" s="1003"/>
      <c r="E511" s="1003"/>
      <c r="F511" s="1003"/>
      <c r="G511" s="1003"/>
      <c r="H511" s="1003"/>
      <c r="I511" s="1004"/>
    </row>
    <row r="512" spans="1:9" s="310" customFormat="1" ht="21.95" customHeight="1" x14ac:dyDescent="0.25">
      <c r="A512" s="978" t="s">
        <v>538</v>
      </c>
      <c r="B512" s="979"/>
      <c r="C512" s="979"/>
      <c r="D512" s="979"/>
      <c r="E512" s="979"/>
      <c r="F512" s="979"/>
      <c r="G512" s="979"/>
      <c r="H512" s="979"/>
      <c r="I512" s="980"/>
    </row>
    <row r="513" spans="1:9" s="311" customFormat="1" ht="42.75" customHeight="1" x14ac:dyDescent="0.25">
      <c r="A513" s="390" t="s">
        <v>380</v>
      </c>
      <c r="B513" s="322" t="s">
        <v>88</v>
      </c>
      <c r="C513" s="322" t="s">
        <v>381</v>
      </c>
      <c r="D513" s="322" t="s">
        <v>5</v>
      </c>
      <c r="E513" s="391" t="s">
        <v>89</v>
      </c>
      <c r="F513" s="322" t="s">
        <v>7</v>
      </c>
      <c r="G513" s="322" t="s">
        <v>8</v>
      </c>
      <c r="H513" s="320" t="s">
        <v>382</v>
      </c>
      <c r="I513" s="416" t="s">
        <v>10</v>
      </c>
    </row>
    <row r="514" spans="1:9" s="310" customFormat="1" ht="18" customHeight="1" x14ac:dyDescent="0.25">
      <c r="A514" s="442">
        <v>20000000</v>
      </c>
      <c r="B514" s="443"/>
      <c r="C514" s="444"/>
      <c r="D514" s="443"/>
      <c r="E514" s="445" t="s">
        <v>47</v>
      </c>
      <c r="F514" s="421"/>
      <c r="G514" s="421"/>
      <c r="H514" s="421"/>
      <c r="I514" s="421"/>
    </row>
    <row r="515" spans="1:9" s="310" customFormat="1" ht="18" customHeight="1" x14ac:dyDescent="0.25">
      <c r="A515" s="318">
        <v>21000000</v>
      </c>
      <c r="B515" s="363"/>
      <c r="C515" s="397"/>
      <c r="D515" s="363"/>
      <c r="E515" s="398" t="s">
        <v>53</v>
      </c>
      <c r="F515" s="369"/>
      <c r="G515" s="369"/>
      <c r="H515" s="369"/>
      <c r="I515" s="369"/>
    </row>
    <row r="516" spans="1:9" s="310" customFormat="1" ht="18" customHeight="1" x14ac:dyDescent="0.25">
      <c r="A516" s="318">
        <v>21010000</v>
      </c>
      <c r="B516" s="363"/>
      <c r="C516" s="397"/>
      <c r="D516" s="363"/>
      <c r="E516" s="398" t="s">
        <v>402</v>
      </c>
      <c r="F516" s="369"/>
      <c r="G516" s="369"/>
      <c r="H516" s="369"/>
      <c r="I516" s="369"/>
    </row>
    <row r="517" spans="1:9" s="310" customFormat="1" ht="18" customHeight="1" x14ac:dyDescent="0.25">
      <c r="A517" s="403">
        <v>21010103</v>
      </c>
      <c r="B517" s="409" t="s">
        <v>21</v>
      </c>
      <c r="C517" s="328"/>
      <c r="D517" s="328" t="s">
        <v>12</v>
      </c>
      <c r="E517" s="401" t="s">
        <v>442</v>
      </c>
      <c r="F517" s="402">
        <v>4261282.9000000004</v>
      </c>
      <c r="G517" s="524">
        <v>6391924.3499999996</v>
      </c>
      <c r="H517" s="404">
        <v>4224350</v>
      </c>
      <c r="I517" s="404">
        <v>6336525</v>
      </c>
    </row>
    <row r="518" spans="1:9" s="310" customFormat="1" ht="18" customHeight="1" x14ac:dyDescent="0.25">
      <c r="A518" s="403">
        <v>21010104</v>
      </c>
      <c r="B518" s="409" t="s">
        <v>21</v>
      </c>
      <c r="C518" s="328"/>
      <c r="D518" s="328" t="s">
        <v>12</v>
      </c>
      <c r="E518" s="401" t="s">
        <v>443</v>
      </c>
      <c r="F518" s="402">
        <v>3628694.2</v>
      </c>
      <c r="G518" s="524">
        <v>5443041.2999999998</v>
      </c>
      <c r="H518" s="405">
        <v>1459875.28</v>
      </c>
      <c r="I518" s="405">
        <v>2189812.92</v>
      </c>
    </row>
    <row r="519" spans="1:9" s="310" customFormat="1" ht="18" customHeight="1" x14ac:dyDescent="0.25">
      <c r="A519" s="403">
        <v>21010105</v>
      </c>
      <c r="B519" s="409" t="s">
        <v>21</v>
      </c>
      <c r="C519" s="328"/>
      <c r="D519" s="328" t="s">
        <v>12</v>
      </c>
      <c r="E519" s="401" t="s">
        <v>444</v>
      </c>
      <c r="F519" s="402">
        <v>972126.3</v>
      </c>
      <c r="G519" s="524">
        <v>1458189.45</v>
      </c>
      <c r="H519" s="405">
        <v>1333080.3999999999</v>
      </c>
      <c r="I519" s="405">
        <v>1999620.6</v>
      </c>
    </row>
    <row r="520" spans="1:9" s="310" customFormat="1" ht="18" customHeight="1" x14ac:dyDescent="0.25">
      <c r="A520" s="403">
        <v>21010106</v>
      </c>
      <c r="B520" s="409" t="s">
        <v>21</v>
      </c>
      <c r="C520" s="328"/>
      <c r="D520" s="328" t="s">
        <v>12</v>
      </c>
      <c r="E520" s="401" t="s">
        <v>462</v>
      </c>
      <c r="F520" s="402">
        <v>0</v>
      </c>
      <c r="G520" s="524">
        <v>0</v>
      </c>
      <c r="H520" s="535"/>
      <c r="I520" s="405"/>
    </row>
    <row r="521" spans="1:9" s="310" customFormat="1" ht="18" customHeight="1" x14ac:dyDescent="0.25">
      <c r="A521" s="449"/>
      <c r="B521" s="409" t="s">
        <v>21</v>
      </c>
      <c r="C521" s="328"/>
      <c r="D521" s="328" t="s">
        <v>12</v>
      </c>
      <c r="E521" s="335" t="s">
        <v>513</v>
      </c>
      <c r="F521" s="402">
        <v>0</v>
      </c>
      <c r="G521" s="524">
        <v>0</v>
      </c>
      <c r="H521" s="535"/>
      <c r="I521" s="405">
        <v>880000</v>
      </c>
    </row>
    <row r="522" spans="1:9" s="310" customFormat="1" ht="18" customHeight="1" x14ac:dyDescent="0.25">
      <c r="A522" s="318">
        <v>21020000</v>
      </c>
      <c r="B522" s="363"/>
      <c r="C522" s="397"/>
      <c r="D522" s="363"/>
      <c r="E522" s="398" t="s">
        <v>405</v>
      </c>
      <c r="F522" s="402">
        <v>0</v>
      </c>
      <c r="G522" s="524">
        <v>0</v>
      </c>
      <c r="H522" s="535"/>
      <c r="I522" s="405"/>
    </row>
    <row r="523" spans="1:9" s="310" customFormat="1" ht="18" customHeight="1" x14ac:dyDescent="0.25">
      <c r="A523" s="318">
        <v>21020300</v>
      </c>
      <c r="B523" s="363"/>
      <c r="C523" s="397"/>
      <c r="D523" s="363"/>
      <c r="E523" s="398" t="s">
        <v>447</v>
      </c>
      <c r="F523" s="402">
        <v>0</v>
      </c>
      <c r="G523" s="524">
        <v>0</v>
      </c>
      <c r="H523" s="535"/>
      <c r="I523" s="405"/>
    </row>
    <row r="524" spans="1:9" s="310" customFormat="1" ht="18" customHeight="1" x14ac:dyDescent="0.25">
      <c r="A524" s="403">
        <v>21020301</v>
      </c>
      <c r="B524" s="409" t="s">
        <v>21</v>
      </c>
      <c r="C524" s="328"/>
      <c r="D524" s="328" t="s">
        <v>12</v>
      </c>
      <c r="E524" s="335" t="s">
        <v>448</v>
      </c>
      <c r="F524" s="402">
        <v>1491450.8</v>
      </c>
      <c r="G524" s="524">
        <v>2237176.2000000002</v>
      </c>
      <c r="H524" s="405">
        <v>1478522.5</v>
      </c>
      <c r="I524" s="405">
        <v>2217783.75</v>
      </c>
    </row>
    <row r="525" spans="1:9" ht="18" customHeight="1" x14ac:dyDescent="0.25">
      <c r="A525" s="403">
        <v>21020302</v>
      </c>
      <c r="B525" s="409" t="s">
        <v>21</v>
      </c>
      <c r="C525" s="328"/>
      <c r="D525" s="328" t="s">
        <v>12</v>
      </c>
      <c r="E525" s="335" t="s">
        <v>449</v>
      </c>
      <c r="F525" s="402">
        <v>852255.9</v>
      </c>
      <c r="G525" s="524">
        <v>1278383.8500000001</v>
      </c>
      <c r="H525" s="405">
        <v>844870</v>
      </c>
      <c r="I525" s="405">
        <v>1267305</v>
      </c>
    </row>
    <row r="526" spans="1:9" ht="18" customHeight="1" x14ac:dyDescent="0.25">
      <c r="A526" s="403">
        <v>21020303</v>
      </c>
      <c r="B526" s="409" t="s">
        <v>21</v>
      </c>
      <c r="C526" s="328"/>
      <c r="D526" s="328" t="s">
        <v>12</v>
      </c>
      <c r="E526" s="335" t="s">
        <v>450</v>
      </c>
      <c r="F526" s="402">
        <v>47583</v>
      </c>
      <c r="G526" s="524">
        <v>71374.5</v>
      </c>
      <c r="H526" s="405">
        <v>27840</v>
      </c>
      <c r="I526" s="405">
        <v>41760</v>
      </c>
    </row>
    <row r="527" spans="1:9" ht="18" customHeight="1" x14ac:dyDescent="0.25">
      <c r="A527" s="403">
        <v>21020304</v>
      </c>
      <c r="B527" s="409" t="s">
        <v>21</v>
      </c>
      <c r="C527" s="328"/>
      <c r="D527" s="328" t="s">
        <v>12</v>
      </c>
      <c r="E527" s="335" t="s">
        <v>408</v>
      </c>
      <c r="F527" s="402">
        <v>213063.55</v>
      </c>
      <c r="G527" s="524">
        <v>319595.32500000001</v>
      </c>
      <c r="H527" s="405">
        <v>211217.5</v>
      </c>
      <c r="I527" s="405">
        <v>316826.25</v>
      </c>
    </row>
    <row r="528" spans="1:9" ht="18" customHeight="1" x14ac:dyDescent="0.25">
      <c r="A528" s="403">
        <v>21020312</v>
      </c>
      <c r="B528" s="409" t="s">
        <v>21</v>
      </c>
      <c r="C528" s="328"/>
      <c r="D528" s="328" t="s">
        <v>12</v>
      </c>
      <c r="E528" s="335" t="s">
        <v>451</v>
      </c>
      <c r="F528" s="402">
        <v>0</v>
      </c>
      <c r="G528" s="524">
        <v>0</v>
      </c>
      <c r="H528" s="535"/>
      <c r="I528" s="405"/>
    </row>
    <row r="529" spans="1:9" ht="18" customHeight="1" x14ac:dyDescent="0.25">
      <c r="A529" s="403">
        <v>21020315</v>
      </c>
      <c r="B529" s="409" t="s">
        <v>21</v>
      </c>
      <c r="C529" s="328"/>
      <c r="D529" s="328" t="s">
        <v>12</v>
      </c>
      <c r="E529" s="335" t="s">
        <v>452</v>
      </c>
      <c r="F529" s="402">
        <v>335465.25</v>
      </c>
      <c r="G529" s="524">
        <v>503197.875</v>
      </c>
      <c r="H529" s="405">
        <v>345927.36</v>
      </c>
      <c r="I529" s="405">
        <v>518891.04</v>
      </c>
    </row>
    <row r="530" spans="1:9" ht="18" customHeight="1" x14ac:dyDescent="0.25">
      <c r="A530" s="403">
        <v>21020314</v>
      </c>
      <c r="B530" s="409" t="s">
        <v>21</v>
      </c>
      <c r="C530" s="328"/>
      <c r="D530" s="328" t="s">
        <v>12</v>
      </c>
      <c r="E530" s="335" t="s">
        <v>539</v>
      </c>
      <c r="F530" s="402">
        <v>233971</v>
      </c>
      <c r="G530" s="524">
        <v>350956.5</v>
      </c>
      <c r="H530" s="405">
        <v>367010.88</v>
      </c>
      <c r="I530" s="405">
        <v>550516.31999999995</v>
      </c>
    </row>
    <row r="531" spans="1:9" ht="18" customHeight="1" x14ac:dyDescent="0.25">
      <c r="A531" s="403">
        <v>21020305</v>
      </c>
      <c r="B531" s="409" t="s">
        <v>21</v>
      </c>
      <c r="C531" s="328"/>
      <c r="D531" s="328" t="s">
        <v>12</v>
      </c>
      <c r="E531" s="335" t="s">
        <v>540</v>
      </c>
      <c r="F531" s="402">
        <v>512765.05</v>
      </c>
      <c r="G531" s="524">
        <v>769147.57499999995</v>
      </c>
      <c r="H531" s="405">
        <v>9070.67</v>
      </c>
      <c r="I531" s="405">
        <v>13606</v>
      </c>
    </row>
    <row r="532" spans="1:9" ht="18" customHeight="1" x14ac:dyDescent="0.25">
      <c r="A532" s="403">
        <v>21020306</v>
      </c>
      <c r="B532" s="409" t="s">
        <v>21</v>
      </c>
      <c r="C532" s="328"/>
      <c r="D532" s="328" t="s">
        <v>12</v>
      </c>
      <c r="E532" s="335" t="s">
        <v>541</v>
      </c>
      <c r="F532" s="402">
        <v>12852</v>
      </c>
      <c r="G532" s="524">
        <v>19278</v>
      </c>
      <c r="H532" s="405">
        <v>20160</v>
      </c>
      <c r="I532" s="405">
        <v>30240</v>
      </c>
    </row>
    <row r="533" spans="1:9" ht="18" customHeight="1" x14ac:dyDescent="0.25">
      <c r="A533" s="318">
        <v>21020400</v>
      </c>
      <c r="B533" s="363"/>
      <c r="C533" s="397"/>
      <c r="D533" s="363"/>
      <c r="E533" s="398" t="s">
        <v>464</v>
      </c>
      <c r="F533" s="402">
        <v>0</v>
      </c>
      <c r="G533" s="524">
        <v>0</v>
      </c>
      <c r="H533" s="535"/>
      <c r="I533" s="405"/>
    </row>
    <row r="534" spans="1:9" ht="18" customHeight="1" x14ac:dyDescent="0.25">
      <c r="A534" s="403">
        <v>21020401</v>
      </c>
      <c r="B534" s="409" t="s">
        <v>21</v>
      </c>
      <c r="C534" s="328"/>
      <c r="D534" s="328" t="s">
        <v>12</v>
      </c>
      <c r="E534" s="335" t="s">
        <v>448</v>
      </c>
      <c r="F534" s="402">
        <v>1461704.2</v>
      </c>
      <c r="G534" s="524">
        <v>2192556.2999999998</v>
      </c>
      <c r="H534" s="405">
        <v>510956.35</v>
      </c>
      <c r="I534" s="405">
        <v>766434.52</v>
      </c>
    </row>
    <row r="535" spans="1:9" ht="18" customHeight="1" x14ac:dyDescent="0.25">
      <c r="A535" s="403">
        <v>21020402</v>
      </c>
      <c r="B535" s="409" t="s">
        <v>21</v>
      </c>
      <c r="C535" s="328"/>
      <c r="D535" s="328" t="s">
        <v>12</v>
      </c>
      <c r="E535" s="335" t="s">
        <v>449</v>
      </c>
      <c r="F535" s="402">
        <v>835258.45</v>
      </c>
      <c r="G535" s="524">
        <v>1252887.675</v>
      </c>
      <c r="H535" s="405">
        <v>291975.05</v>
      </c>
      <c r="I535" s="405">
        <v>437962.58</v>
      </c>
    </row>
    <row r="536" spans="1:9" ht="18" customHeight="1" x14ac:dyDescent="0.25">
      <c r="A536" s="403">
        <v>21020403</v>
      </c>
      <c r="B536" s="409" t="s">
        <v>21</v>
      </c>
      <c r="C536" s="328"/>
      <c r="D536" s="328" t="s">
        <v>12</v>
      </c>
      <c r="E536" s="335" t="s">
        <v>450</v>
      </c>
      <c r="F536" s="402">
        <v>70686</v>
      </c>
      <c r="G536" s="524">
        <v>106029</v>
      </c>
      <c r="H536" s="405">
        <v>30240</v>
      </c>
      <c r="I536" s="405">
        <v>45360</v>
      </c>
    </row>
    <row r="537" spans="1:9" ht="18" customHeight="1" x14ac:dyDescent="0.25">
      <c r="A537" s="403">
        <v>21020404</v>
      </c>
      <c r="B537" s="409" t="s">
        <v>21</v>
      </c>
      <c r="C537" s="328"/>
      <c r="D537" s="328" t="s">
        <v>12</v>
      </c>
      <c r="E537" s="335" t="s">
        <v>408</v>
      </c>
      <c r="F537" s="402">
        <v>208818.65</v>
      </c>
      <c r="G537" s="524">
        <v>313227.97499999998</v>
      </c>
      <c r="H537" s="405">
        <v>72993.77</v>
      </c>
      <c r="I537" s="405">
        <v>109490.65</v>
      </c>
    </row>
    <row r="538" spans="1:9" ht="18" customHeight="1" x14ac:dyDescent="0.25">
      <c r="A538" s="403">
        <v>21020412</v>
      </c>
      <c r="B538" s="409" t="s">
        <v>21</v>
      </c>
      <c r="C538" s="328"/>
      <c r="D538" s="328" t="s">
        <v>12</v>
      </c>
      <c r="E538" s="335" t="s">
        <v>451</v>
      </c>
      <c r="F538" s="402">
        <v>0</v>
      </c>
      <c r="G538" s="524">
        <v>0</v>
      </c>
      <c r="H538" s="535"/>
      <c r="I538" s="405"/>
    </row>
    <row r="539" spans="1:9" ht="18" customHeight="1" x14ac:dyDescent="0.25">
      <c r="A539" s="403">
        <v>21020415</v>
      </c>
      <c r="B539" s="409" t="s">
        <v>21</v>
      </c>
      <c r="C539" s="328"/>
      <c r="D539" s="328" t="s">
        <v>12</v>
      </c>
      <c r="E539" s="335" t="s">
        <v>452</v>
      </c>
      <c r="F539" s="402">
        <v>433218.65</v>
      </c>
      <c r="G539" s="524">
        <v>649827.97499999998</v>
      </c>
      <c r="H539" s="405">
        <v>168993.84</v>
      </c>
      <c r="I539" s="405">
        <v>253490.76</v>
      </c>
    </row>
    <row r="540" spans="1:9" ht="18" customHeight="1" x14ac:dyDescent="0.25">
      <c r="A540" s="318">
        <v>21020500</v>
      </c>
      <c r="B540" s="363"/>
      <c r="C540" s="397"/>
      <c r="D540" s="363"/>
      <c r="E540" s="398" t="s">
        <v>465</v>
      </c>
      <c r="F540" s="402">
        <v>0</v>
      </c>
      <c r="G540" s="524">
        <v>0</v>
      </c>
      <c r="H540" s="402"/>
      <c r="I540" s="402"/>
    </row>
    <row r="541" spans="1:9" ht="18" customHeight="1" x14ac:dyDescent="0.25">
      <c r="A541" s="403">
        <v>21020501</v>
      </c>
      <c r="B541" s="409" t="s">
        <v>21</v>
      </c>
      <c r="C541" s="328"/>
      <c r="D541" s="328" t="s">
        <v>12</v>
      </c>
      <c r="E541" s="335" t="s">
        <v>448</v>
      </c>
      <c r="F541" s="402">
        <v>340409.7</v>
      </c>
      <c r="G541" s="524">
        <v>510614.55</v>
      </c>
      <c r="H541" s="422">
        <f t="shared" ref="H541:H544" si="35">SUM(G541/12*9)</f>
        <v>382960.91250000003</v>
      </c>
      <c r="I541" s="429">
        <v>699867.21</v>
      </c>
    </row>
    <row r="542" spans="1:9" ht="18" customHeight="1" x14ac:dyDescent="0.25">
      <c r="A542" s="538">
        <v>21020502</v>
      </c>
      <c r="B542" s="409" t="s">
        <v>21</v>
      </c>
      <c r="C542" s="427"/>
      <c r="D542" s="328" t="s">
        <v>12</v>
      </c>
      <c r="E542" s="335" t="s">
        <v>449</v>
      </c>
      <c r="F542" s="402">
        <v>194427.3</v>
      </c>
      <c r="G542" s="524">
        <v>291640.95</v>
      </c>
      <c r="H542" s="422">
        <f t="shared" si="35"/>
        <v>218730.71250000002</v>
      </c>
      <c r="I542" s="429">
        <v>399924.12</v>
      </c>
    </row>
    <row r="543" spans="1:9" ht="18" customHeight="1" x14ac:dyDescent="0.25">
      <c r="A543" s="538">
        <v>21020503</v>
      </c>
      <c r="B543" s="409" t="s">
        <v>21</v>
      </c>
      <c r="C543" s="427"/>
      <c r="D543" s="328" t="s">
        <v>12</v>
      </c>
      <c r="E543" s="335" t="s">
        <v>450</v>
      </c>
      <c r="F543" s="402">
        <v>27540</v>
      </c>
      <c r="G543" s="524">
        <v>41310</v>
      </c>
      <c r="H543" s="422">
        <f t="shared" si="35"/>
        <v>30982.5</v>
      </c>
      <c r="I543" s="429">
        <v>37980</v>
      </c>
    </row>
    <row r="544" spans="1:9" ht="18" customHeight="1" x14ac:dyDescent="0.25">
      <c r="A544" s="538">
        <v>21020504</v>
      </c>
      <c r="B544" s="409" t="s">
        <v>21</v>
      </c>
      <c r="C544" s="427"/>
      <c r="D544" s="328" t="s">
        <v>12</v>
      </c>
      <c r="E544" s="335" t="s">
        <v>408</v>
      </c>
      <c r="F544" s="402">
        <v>48610.65</v>
      </c>
      <c r="G544" s="524">
        <v>72915.975000000006</v>
      </c>
      <c r="H544" s="422">
        <f t="shared" si="35"/>
        <v>54686.981250000004</v>
      </c>
      <c r="I544" s="429">
        <v>99981.03</v>
      </c>
    </row>
    <row r="545" spans="1:9" ht="18" customHeight="1" x14ac:dyDescent="0.25">
      <c r="A545" s="538">
        <v>21020512</v>
      </c>
      <c r="B545" s="409" t="s">
        <v>21</v>
      </c>
      <c r="C545" s="427"/>
      <c r="D545" s="328" t="s">
        <v>12</v>
      </c>
      <c r="E545" s="335" t="s">
        <v>451</v>
      </c>
      <c r="F545" s="402">
        <v>0</v>
      </c>
      <c r="G545" s="524">
        <v>0</v>
      </c>
      <c r="H545" s="402"/>
      <c r="I545" s="402"/>
    </row>
    <row r="546" spans="1:9" ht="18" customHeight="1" x14ac:dyDescent="0.25">
      <c r="A546" s="538">
        <v>21020515</v>
      </c>
      <c r="B546" s="409" t="s">
        <v>21</v>
      </c>
      <c r="C546" s="427"/>
      <c r="D546" s="328" t="s">
        <v>12</v>
      </c>
      <c r="E546" s="335" t="s">
        <v>452</v>
      </c>
      <c r="F546" s="402">
        <v>354610.65</v>
      </c>
      <c r="G546" s="524">
        <v>531915.97499999998</v>
      </c>
      <c r="H546" s="422">
        <f>SUM(G546/12*9)</f>
        <v>398936.98124999995</v>
      </c>
      <c r="I546" s="429">
        <v>342728.05</v>
      </c>
    </row>
    <row r="547" spans="1:9" ht="18" customHeight="1" x14ac:dyDescent="0.25">
      <c r="A547" s="538"/>
      <c r="B547" s="409" t="s">
        <v>21</v>
      </c>
      <c r="C547" s="427"/>
      <c r="D547" s="328" t="s">
        <v>12</v>
      </c>
      <c r="E547" s="335" t="s">
        <v>532</v>
      </c>
      <c r="F547" s="402"/>
      <c r="G547" s="532">
        <v>5250000</v>
      </c>
      <c r="H547" s="422">
        <f>SUM(G547/35*20)</f>
        <v>3000000</v>
      </c>
      <c r="I547" s="406"/>
    </row>
    <row r="548" spans="1:9" ht="18" customHeight="1" x14ac:dyDescent="0.25">
      <c r="A548" s="423">
        <v>21020600</v>
      </c>
      <c r="B548" s="424"/>
      <c r="C548" s="425"/>
      <c r="D548" s="424"/>
      <c r="E548" s="398" t="s">
        <v>418</v>
      </c>
      <c r="F548" s="402"/>
      <c r="G548" s="524"/>
      <c r="H548" s="402"/>
      <c r="I548" s="402"/>
    </row>
    <row r="549" spans="1:9" ht="18" customHeight="1" x14ac:dyDescent="0.25">
      <c r="A549" s="538">
        <v>21020605</v>
      </c>
      <c r="B549" s="409" t="s">
        <v>21</v>
      </c>
      <c r="C549" s="427"/>
      <c r="D549" s="328" t="s">
        <v>12</v>
      </c>
      <c r="E549" s="401" t="s">
        <v>518</v>
      </c>
      <c r="F549" s="402"/>
      <c r="G549" s="524"/>
      <c r="H549" s="402"/>
      <c r="I549" s="402"/>
    </row>
    <row r="550" spans="1:9" ht="18" customHeight="1" x14ac:dyDescent="0.25">
      <c r="A550" s="408">
        <v>21030100</v>
      </c>
      <c r="B550" s="411"/>
      <c r="C550" s="410"/>
      <c r="D550" s="411"/>
      <c r="E550" s="412" t="s">
        <v>542</v>
      </c>
      <c r="F550" s="402"/>
      <c r="G550" s="524"/>
      <c r="H550" s="402"/>
      <c r="I550" s="402"/>
    </row>
    <row r="551" spans="1:9" ht="18" customHeight="1" x14ac:dyDescent="0.25">
      <c r="A551" s="332">
        <v>21030101</v>
      </c>
      <c r="B551" s="409" t="s">
        <v>21</v>
      </c>
      <c r="C551" s="334"/>
      <c r="D551" s="328" t="s">
        <v>12</v>
      </c>
      <c r="E551" s="335" t="s">
        <v>543</v>
      </c>
      <c r="F551" s="402">
        <v>75000000</v>
      </c>
      <c r="G551" s="524">
        <v>165000000</v>
      </c>
      <c r="H551" s="429">
        <v>78000000</v>
      </c>
      <c r="I551" s="402">
        <v>350126190.48000002</v>
      </c>
    </row>
    <row r="552" spans="1:9" ht="18" customHeight="1" x14ac:dyDescent="0.25">
      <c r="A552" s="408">
        <v>22020000</v>
      </c>
      <c r="B552" s="411"/>
      <c r="C552" s="410"/>
      <c r="D552" s="411"/>
      <c r="E552" s="412" t="s">
        <v>420</v>
      </c>
      <c r="F552" s="402"/>
      <c r="G552" s="524"/>
      <c r="H552" s="402"/>
      <c r="I552" s="402"/>
    </row>
    <row r="553" spans="1:9" ht="18" customHeight="1" x14ac:dyDescent="0.25">
      <c r="A553" s="408">
        <v>22020100</v>
      </c>
      <c r="B553" s="411"/>
      <c r="C553" s="410"/>
      <c r="D553" s="411"/>
      <c r="E553" s="412" t="s">
        <v>480</v>
      </c>
      <c r="F553" s="402"/>
      <c r="G553" s="524"/>
      <c r="H553" s="402"/>
      <c r="I553" s="402"/>
    </row>
    <row r="554" spans="1:9" ht="18" customHeight="1" x14ac:dyDescent="0.25">
      <c r="A554" s="332">
        <v>22020102</v>
      </c>
      <c r="B554" s="409" t="s">
        <v>17</v>
      </c>
      <c r="C554" s="334"/>
      <c r="D554" s="328" t="s">
        <v>12</v>
      </c>
      <c r="E554" s="413" t="s">
        <v>422</v>
      </c>
      <c r="F554" s="402">
        <v>650000</v>
      </c>
      <c r="G554" s="524">
        <v>1000000</v>
      </c>
      <c r="H554" s="432">
        <v>800000</v>
      </c>
      <c r="I554" s="402">
        <v>1000000</v>
      </c>
    </row>
    <row r="555" spans="1:9" s="310" customFormat="1" ht="18" customHeight="1" x14ac:dyDescent="0.25">
      <c r="A555" s="408">
        <v>22020300</v>
      </c>
      <c r="B555" s="411"/>
      <c r="C555" s="410"/>
      <c r="D555" s="411"/>
      <c r="E555" s="412" t="s">
        <v>468</v>
      </c>
      <c r="F555" s="406"/>
      <c r="G555" s="532"/>
      <c r="H555" s="406"/>
      <c r="I555" s="406"/>
    </row>
    <row r="556" spans="1:9" ht="18" customHeight="1" x14ac:dyDescent="0.25">
      <c r="A556" s="332">
        <v>22020301</v>
      </c>
      <c r="B556" s="409" t="s">
        <v>21</v>
      </c>
      <c r="C556" s="334"/>
      <c r="D556" s="328" t="s">
        <v>12</v>
      </c>
      <c r="E556" s="413" t="s">
        <v>544</v>
      </c>
      <c r="F556" s="402">
        <v>4000000</v>
      </c>
      <c r="G556" s="524">
        <v>5000000</v>
      </c>
      <c r="H556" s="429">
        <v>1918000</v>
      </c>
      <c r="I556" s="402">
        <v>2000000</v>
      </c>
    </row>
    <row r="557" spans="1:9" ht="18" customHeight="1" x14ac:dyDescent="0.25">
      <c r="A557" s="408">
        <v>22020400</v>
      </c>
      <c r="B557" s="411"/>
      <c r="C557" s="410"/>
      <c r="D557" s="411"/>
      <c r="E557" s="412" t="s">
        <v>545</v>
      </c>
      <c r="F557" s="402"/>
      <c r="G557" s="524"/>
      <c r="H557" s="402"/>
      <c r="I557" s="402"/>
    </row>
    <row r="558" spans="1:9" ht="18" customHeight="1" x14ac:dyDescent="0.25">
      <c r="A558" s="332">
        <v>22020406</v>
      </c>
      <c r="B558" s="409" t="s">
        <v>21</v>
      </c>
      <c r="C558" s="334"/>
      <c r="D558" s="328" t="s">
        <v>12</v>
      </c>
      <c r="E558" s="413" t="s">
        <v>546</v>
      </c>
      <c r="F558" s="402">
        <v>4200000</v>
      </c>
      <c r="G558" s="524">
        <v>5000000</v>
      </c>
      <c r="H558" s="429">
        <v>2300000</v>
      </c>
      <c r="I558" s="402">
        <v>5000000</v>
      </c>
    </row>
    <row r="559" spans="1:9" ht="18" customHeight="1" x14ac:dyDescent="0.25">
      <c r="A559" s="408">
        <v>22020900</v>
      </c>
      <c r="B559" s="411"/>
      <c r="C559" s="410"/>
      <c r="D559" s="411"/>
      <c r="E559" s="412" t="s">
        <v>547</v>
      </c>
      <c r="F559" s="402"/>
      <c r="G559" s="524"/>
      <c r="H559" s="402"/>
      <c r="I559" s="402"/>
    </row>
    <row r="560" spans="1:9" ht="18" customHeight="1" x14ac:dyDescent="0.25">
      <c r="A560" s="332">
        <v>22020901</v>
      </c>
      <c r="B560" s="409" t="s">
        <v>21</v>
      </c>
      <c r="C560" s="334"/>
      <c r="D560" s="328" t="s">
        <v>12</v>
      </c>
      <c r="E560" s="335" t="s">
        <v>548</v>
      </c>
      <c r="F560" s="402">
        <v>1350000</v>
      </c>
      <c r="G560" s="524">
        <v>2000000</v>
      </c>
      <c r="H560" s="429">
        <v>244400</v>
      </c>
      <c r="I560" s="402">
        <v>2000000</v>
      </c>
    </row>
    <row r="561" spans="1:9" ht="18" customHeight="1" x14ac:dyDescent="0.25">
      <c r="A561" s="332">
        <v>22020902</v>
      </c>
      <c r="B561" s="409" t="s">
        <v>21</v>
      </c>
      <c r="C561" s="334"/>
      <c r="D561" s="328" t="s">
        <v>12</v>
      </c>
      <c r="E561" s="335" t="s">
        <v>549</v>
      </c>
      <c r="F561" s="402"/>
      <c r="G561" s="524"/>
      <c r="H561" s="402"/>
      <c r="I561" s="402"/>
    </row>
    <row r="562" spans="1:9" ht="18" customHeight="1" x14ac:dyDescent="0.25">
      <c r="A562" s="408">
        <v>22021000</v>
      </c>
      <c r="B562" s="411"/>
      <c r="C562" s="410"/>
      <c r="D562" s="411"/>
      <c r="E562" s="412" t="s">
        <v>435</v>
      </c>
      <c r="F562" s="402"/>
      <c r="G562" s="524"/>
      <c r="H562" s="402"/>
      <c r="I562" s="402"/>
    </row>
    <row r="563" spans="1:9" ht="18" customHeight="1" x14ac:dyDescent="0.25">
      <c r="A563" s="332">
        <v>22021017</v>
      </c>
      <c r="B563" s="409" t="s">
        <v>21</v>
      </c>
      <c r="C563" s="334"/>
      <c r="D563" s="328" t="s">
        <v>12</v>
      </c>
      <c r="E563" s="335" t="s">
        <v>536</v>
      </c>
      <c r="F563" s="402"/>
      <c r="G563" s="524"/>
      <c r="H563" s="402"/>
      <c r="I563" s="402">
        <v>1000000</v>
      </c>
    </row>
    <row r="564" spans="1:9" ht="18.75" x14ac:dyDescent="0.25">
      <c r="A564" s="408"/>
      <c r="B564" s="411"/>
      <c r="C564" s="410"/>
      <c r="D564" s="411"/>
      <c r="E564" s="545" t="s">
        <v>53</v>
      </c>
      <c r="F564" s="546">
        <f>SUM(F517:F551)</f>
        <v>91536794.200000003</v>
      </c>
      <c r="G564" s="546">
        <f>SUM(G517:G551)</f>
        <v>195055191.30000001</v>
      </c>
      <c r="H564" s="546">
        <f>SUM(H517:H551)</f>
        <v>93483381.6875</v>
      </c>
      <c r="I564" s="547">
        <f>SUM(I517:I551)</f>
        <v>369682296.28000003</v>
      </c>
    </row>
    <row r="565" spans="1:9" ht="18.75" x14ac:dyDescent="0.25">
      <c r="A565" s="380"/>
      <c r="B565" s="381"/>
      <c r="C565" s="382"/>
      <c r="D565" s="381"/>
      <c r="E565" s="383" t="s">
        <v>420</v>
      </c>
      <c r="F565" s="433">
        <f>SUM(F554:F563)</f>
        <v>10200000</v>
      </c>
      <c r="G565" s="433">
        <f>SUM(G554:G563)</f>
        <v>13000000</v>
      </c>
      <c r="H565" s="433">
        <f>SUM(H554:H563)</f>
        <v>5262400</v>
      </c>
      <c r="I565" s="536">
        <f>SUM(I554:I563)</f>
        <v>11000000</v>
      </c>
    </row>
    <row r="566" spans="1:9" ht="18.75" x14ac:dyDescent="0.25">
      <c r="A566" s="527"/>
      <c r="B566" s="437"/>
      <c r="C566" s="541"/>
      <c r="D566" s="439"/>
      <c r="E566" s="469" t="s">
        <v>57</v>
      </c>
      <c r="F566" s="470">
        <f>SUM(F564:F565)</f>
        <v>101736794.2</v>
      </c>
      <c r="G566" s="470">
        <f>G564+G565</f>
        <v>208055191.30000001</v>
      </c>
      <c r="H566" s="470">
        <f>SUM(H564:H565)</f>
        <v>98745781.6875</v>
      </c>
      <c r="I566" s="479">
        <f>SUM(I564:I565)</f>
        <v>380682296.28000003</v>
      </c>
    </row>
    <row r="567" spans="1:9" ht="18.75" x14ac:dyDescent="0.25">
      <c r="A567" s="969" t="s">
        <v>85</v>
      </c>
      <c r="B567" s="970"/>
      <c r="C567" s="970"/>
      <c r="D567" s="970"/>
      <c r="E567" s="970"/>
      <c r="F567" s="970"/>
      <c r="G567" s="970"/>
      <c r="H567" s="970"/>
      <c r="I567" s="971"/>
    </row>
    <row r="568" spans="1:9" ht="18.75" x14ac:dyDescent="0.25">
      <c r="A568" s="972" t="s">
        <v>1</v>
      </c>
      <c r="B568" s="973"/>
      <c r="C568" s="973"/>
      <c r="D568" s="973"/>
      <c r="E568" s="973"/>
      <c r="F568" s="973"/>
      <c r="G568" s="973"/>
      <c r="H568" s="973"/>
      <c r="I568" s="974"/>
    </row>
    <row r="569" spans="1:9" ht="18.75" x14ac:dyDescent="0.25">
      <c r="A569" s="972" t="s">
        <v>58</v>
      </c>
      <c r="B569" s="973"/>
      <c r="C569" s="973"/>
      <c r="D569" s="973"/>
      <c r="E569" s="973"/>
      <c r="F569" s="973"/>
      <c r="G569" s="973"/>
      <c r="H569" s="973"/>
      <c r="I569" s="974"/>
    </row>
    <row r="570" spans="1:9" ht="27.75" customHeight="1" x14ac:dyDescent="0.25">
      <c r="A570" s="1002" t="s">
        <v>379</v>
      </c>
      <c r="B570" s="1003"/>
      <c r="C570" s="1003"/>
      <c r="D570" s="1003"/>
      <c r="E570" s="1003"/>
      <c r="F570" s="1003"/>
      <c r="G570" s="1003"/>
      <c r="H570" s="1003"/>
      <c r="I570" s="1004"/>
    </row>
    <row r="571" spans="1:9" ht="21.95" customHeight="1" x14ac:dyDescent="0.25">
      <c r="A571" s="1011" t="s">
        <v>550</v>
      </c>
      <c r="B571" s="1012"/>
      <c r="C571" s="1012"/>
      <c r="D571" s="1012"/>
      <c r="E571" s="1012"/>
      <c r="F571" s="1012"/>
      <c r="G571" s="1012"/>
      <c r="H571" s="1012"/>
      <c r="I571" s="1013"/>
    </row>
    <row r="572" spans="1:9" s="311" customFormat="1" ht="35.25" x14ac:dyDescent="0.25">
      <c r="A572" s="390" t="s">
        <v>380</v>
      </c>
      <c r="B572" s="322" t="s">
        <v>88</v>
      </c>
      <c r="C572" s="322" t="s">
        <v>381</v>
      </c>
      <c r="D572" s="322" t="s">
        <v>5</v>
      </c>
      <c r="E572" s="391" t="s">
        <v>89</v>
      </c>
      <c r="F572" s="322" t="s">
        <v>7</v>
      </c>
      <c r="G572" s="322" t="s">
        <v>8</v>
      </c>
      <c r="H572" s="320" t="s">
        <v>382</v>
      </c>
      <c r="I572" s="416" t="s">
        <v>10</v>
      </c>
    </row>
    <row r="573" spans="1:9" ht="18" customHeight="1" x14ac:dyDescent="0.25">
      <c r="A573" s="442">
        <v>20000000</v>
      </c>
      <c r="B573" s="443"/>
      <c r="C573" s="444"/>
      <c r="D573" s="443"/>
      <c r="E573" s="445" t="s">
        <v>47</v>
      </c>
      <c r="F573" s="421"/>
      <c r="G573" s="421"/>
      <c r="H573" s="421"/>
      <c r="I573" s="421"/>
    </row>
    <row r="574" spans="1:9" ht="18" customHeight="1" x14ac:dyDescent="0.25">
      <c r="A574" s="318">
        <v>21000000</v>
      </c>
      <c r="B574" s="363"/>
      <c r="C574" s="397"/>
      <c r="D574" s="363"/>
      <c r="E574" s="398" t="s">
        <v>53</v>
      </c>
      <c r="F574" s="369"/>
      <c r="G574" s="369"/>
      <c r="H574" s="369"/>
      <c r="I574" s="369"/>
    </row>
    <row r="575" spans="1:9" ht="18" customHeight="1" x14ac:dyDescent="0.25">
      <c r="A575" s="318">
        <v>21010000</v>
      </c>
      <c r="B575" s="363"/>
      <c r="C575" s="397"/>
      <c r="D575" s="363"/>
      <c r="E575" s="398" t="s">
        <v>402</v>
      </c>
      <c r="F575" s="369"/>
      <c r="G575" s="369"/>
      <c r="H575" s="369"/>
      <c r="I575" s="369"/>
    </row>
    <row r="576" spans="1:9" ht="18" customHeight="1" x14ac:dyDescent="0.25">
      <c r="A576" s="403">
        <v>21010103</v>
      </c>
      <c r="B576" s="409" t="s">
        <v>21</v>
      </c>
      <c r="C576" s="328"/>
      <c r="D576" s="328" t="s">
        <v>12</v>
      </c>
      <c r="E576" s="401" t="s">
        <v>442</v>
      </c>
      <c r="F576" s="402">
        <v>741018.95</v>
      </c>
      <c r="G576" s="524">
        <v>1111528.425</v>
      </c>
      <c r="H576" s="422"/>
      <c r="I576" s="402"/>
    </row>
    <row r="577" spans="1:9" ht="18" customHeight="1" x14ac:dyDescent="0.25">
      <c r="A577" s="403">
        <v>21010104</v>
      </c>
      <c r="B577" s="409" t="s">
        <v>21</v>
      </c>
      <c r="C577" s="328"/>
      <c r="D577" s="328" t="s">
        <v>12</v>
      </c>
      <c r="E577" s="401" t="s">
        <v>443</v>
      </c>
      <c r="F577" s="402">
        <v>1040383</v>
      </c>
      <c r="G577" s="524">
        <v>1560574.5</v>
      </c>
      <c r="H577" s="404">
        <v>1135880.32</v>
      </c>
      <c r="I577" s="404">
        <v>1703820.48</v>
      </c>
    </row>
    <row r="578" spans="1:9" ht="18" customHeight="1" x14ac:dyDescent="0.25">
      <c r="A578" s="403">
        <v>21010105</v>
      </c>
      <c r="B578" s="409" t="s">
        <v>21</v>
      </c>
      <c r="C578" s="328"/>
      <c r="D578" s="328" t="s">
        <v>12</v>
      </c>
      <c r="E578" s="401" t="s">
        <v>444</v>
      </c>
      <c r="F578" s="402">
        <v>0</v>
      </c>
      <c r="G578" s="524">
        <v>0</v>
      </c>
      <c r="H578" s="405">
        <v>159947.20000000001</v>
      </c>
      <c r="I578" s="405">
        <v>239920.8</v>
      </c>
    </row>
    <row r="579" spans="1:9" ht="18" customHeight="1" x14ac:dyDescent="0.25">
      <c r="A579" s="403">
        <v>21010106</v>
      </c>
      <c r="B579" s="409" t="s">
        <v>21</v>
      </c>
      <c r="C579" s="328"/>
      <c r="D579" s="328" t="s">
        <v>12</v>
      </c>
      <c r="E579" s="401" t="s">
        <v>462</v>
      </c>
      <c r="F579" s="402">
        <v>0</v>
      </c>
      <c r="G579" s="524">
        <v>0</v>
      </c>
      <c r="H579" s="535"/>
      <c r="I579" s="405"/>
    </row>
    <row r="580" spans="1:9" ht="18" customHeight="1" x14ac:dyDescent="0.25">
      <c r="A580" s="449"/>
      <c r="B580" s="409" t="s">
        <v>21</v>
      </c>
      <c r="C580" s="328"/>
      <c r="D580" s="328" t="s">
        <v>12</v>
      </c>
      <c r="E580" s="335" t="s">
        <v>513</v>
      </c>
      <c r="F580" s="402">
        <v>0</v>
      </c>
      <c r="G580" s="524">
        <v>0</v>
      </c>
      <c r="H580" s="535"/>
      <c r="I580" s="405">
        <v>160000</v>
      </c>
    </row>
    <row r="581" spans="1:9" ht="18" customHeight="1" x14ac:dyDescent="0.25">
      <c r="A581" s="318">
        <v>21020300</v>
      </c>
      <c r="B581" s="363"/>
      <c r="C581" s="397"/>
      <c r="D581" s="363"/>
      <c r="E581" s="398" t="s">
        <v>447</v>
      </c>
      <c r="F581" s="402">
        <v>0</v>
      </c>
      <c r="G581" s="524">
        <v>0</v>
      </c>
      <c r="H581" s="535"/>
      <c r="I581" s="405"/>
    </row>
    <row r="582" spans="1:9" ht="18" customHeight="1" x14ac:dyDescent="0.25">
      <c r="A582" s="403">
        <v>21020301</v>
      </c>
      <c r="B582" s="409" t="s">
        <v>21</v>
      </c>
      <c r="C582" s="328"/>
      <c r="D582" s="328" t="s">
        <v>12</v>
      </c>
      <c r="E582" s="335" t="s">
        <v>448</v>
      </c>
      <c r="F582" s="402">
        <v>259357.1</v>
      </c>
      <c r="G582" s="524">
        <v>389035.65</v>
      </c>
      <c r="H582" s="405"/>
      <c r="I582" s="405"/>
    </row>
    <row r="583" spans="1:9" ht="18" customHeight="1" x14ac:dyDescent="0.25">
      <c r="A583" s="403">
        <v>21020302</v>
      </c>
      <c r="B583" s="409" t="s">
        <v>21</v>
      </c>
      <c r="C583" s="328"/>
      <c r="D583" s="328" t="s">
        <v>12</v>
      </c>
      <c r="E583" s="335" t="s">
        <v>449</v>
      </c>
      <c r="F583" s="402">
        <v>148204.29999999999</v>
      </c>
      <c r="G583" s="524">
        <v>222306.45</v>
      </c>
      <c r="H583" s="405"/>
      <c r="I583" s="405"/>
    </row>
    <row r="584" spans="1:9" ht="18" customHeight="1" x14ac:dyDescent="0.25">
      <c r="A584" s="403">
        <v>21020303</v>
      </c>
      <c r="B584" s="409" t="s">
        <v>21</v>
      </c>
      <c r="C584" s="328"/>
      <c r="D584" s="328" t="s">
        <v>12</v>
      </c>
      <c r="E584" s="335" t="s">
        <v>450</v>
      </c>
      <c r="F584" s="402">
        <v>8262</v>
      </c>
      <c r="G584" s="524">
        <v>12393</v>
      </c>
      <c r="H584" s="405"/>
      <c r="I584" s="405"/>
    </row>
    <row r="585" spans="1:9" ht="18" customHeight="1" x14ac:dyDescent="0.25">
      <c r="A585" s="403">
        <v>21020304</v>
      </c>
      <c r="B585" s="409" t="s">
        <v>21</v>
      </c>
      <c r="C585" s="328"/>
      <c r="D585" s="328" t="s">
        <v>12</v>
      </c>
      <c r="E585" s="335" t="s">
        <v>408</v>
      </c>
      <c r="F585" s="402">
        <v>37051.5</v>
      </c>
      <c r="G585" s="524">
        <v>55577.25</v>
      </c>
      <c r="H585" s="405"/>
      <c r="I585" s="405"/>
    </row>
    <row r="586" spans="1:9" ht="18" customHeight="1" x14ac:dyDescent="0.25">
      <c r="A586" s="403">
        <v>21020312</v>
      </c>
      <c r="B586" s="409" t="s">
        <v>21</v>
      </c>
      <c r="C586" s="328"/>
      <c r="D586" s="328" t="s">
        <v>12</v>
      </c>
      <c r="E586" s="335" t="s">
        <v>451</v>
      </c>
      <c r="F586" s="402">
        <v>0</v>
      </c>
      <c r="G586" s="524">
        <v>0</v>
      </c>
      <c r="H586" s="535"/>
      <c r="I586" s="405"/>
    </row>
    <row r="587" spans="1:9" ht="18" customHeight="1" x14ac:dyDescent="0.25">
      <c r="A587" s="403">
        <v>21020315</v>
      </c>
      <c r="B587" s="409" t="s">
        <v>21</v>
      </c>
      <c r="C587" s="328"/>
      <c r="D587" s="328" t="s">
        <v>12</v>
      </c>
      <c r="E587" s="335" t="s">
        <v>452</v>
      </c>
      <c r="F587" s="402">
        <v>57451.5</v>
      </c>
      <c r="G587" s="524">
        <v>86177.25</v>
      </c>
      <c r="H587" s="405"/>
      <c r="I587" s="405"/>
    </row>
    <row r="588" spans="1:9" ht="18" customHeight="1" x14ac:dyDescent="0.25">
      <c r="A588" s="403">
        <v>21020314</v>
      </c>
      <c r="B588" s="409" t="s">
        <v>21</v>
      </c>
      <c r="C588" s="328"/>
      <c r="D588" s="328" t="s">
        <v>12</v>
      </c>
      <c r="E588" s="335" t="s">
        <v>539</v>
      </c>
      <c r="F588" s="402">
        <v>116985.5</v>
      </c>
      <c r="G588" s="524">
        <v>175478.25</v>
      </c>
      <c r="H588" s="405"/>
      <c r="I588" s="405"/>
    </row>
    <row r="589" spans="1:9" ht="18" customHeight="1" x14ac:dyDescent="0.25">
      <c r="A589" s="403">
        <v>21020305</v>
      </c>
      <c r="B589" s="409" t="s">
        <v>21</v>
      </c>
      <c r="C589" s="328"/>
      <c r="D589" s="328" t="s">
        <v>12</v>
      </c>
      <c r="E589" s="335" t="s">
        <v>540</v>
      </c>
      <c r="F589" s="402">
        <v>0</v>
      </c>
      <c r="G589" s="524">
        <v>0</v>
      </c>
      <c r="H589" s="535"/>
      <c r="I589" s="405"/>
    </row>
    <row r="590" spans="1:9" ht="18" customHeight="1" x14ac:dyDescent="0.25">
      <c r="A590" s="403">
        <v>21020306</v>
      </c>
      <c r="B590" s="409" t="s">
        <v>21</v>
      </c>
      <c r="C590" s="328"/>
      <c r="D590" s="328" t="s">
        <v>12</v>
      </c>
      <c r="E590" s="335" t="s">
        <v>541</v>
      </c>
      <c r="F590" s="402">
        <v>6426</v>
      </c>
      <c r="G590" s="524">
        <v>9639</v>
      </c>
      <c r="H590" s="405"/>
      <c r="I590" s="405"/>
    </row>
    <row r="591" spans="1:9" ht="18" customHeight="1" x14ac:dyDescent="0.25">
      <c r="A591" s="318">
        <v>21020400</v>
      </c>
      <c r="B591" s="363"/>
      <c r="C591" s="397"/>
      <c r="D591" s="363"/>
      <c r="E591" s="398" t="s">
        <v>464</v>
      </c>
      <c r="F591" s="402">
        <v>0</v>
      </c>
      <c r="G591" s="524">
        <v>0</v>
      </c>
      <c r="H591" s="535"/>
      <c r="I591" s="405"/>
    </row>
    <row r="592" spans="1:9" ht="18" customHeight="1" x14ac:dyDescent="0.25">
      <c r="A592" s="403">
        <v>21020401</v>
      </c>
      <c r="B592" s="409" t="s">
        <v>21</v>
      </c>
      <c r="C592" s="328"/>
      <c r="D592" s="328" t="s">
        <v>12</v>
      </c>
      <c r="E592" s="335" t="s">
        <v>448</v>
      </c>
      <c r="F592" s="402">
        <v>364134.9</v>
      </c>
      <c r="G592" s="524">
        <v>546202.35</v>
      </c>
      <c r="H592" s="405">
        <v>397558.11</v>
      </c>
      <c r="I592" s="405">
        <v>596337.17000000004</v>
      </c>
    </row>
    <row r="593" spans="1:9" ht="18" customHeight="1" x14ac:dyDescent="0.25">
      <c r="A593" s="403">
        <v>21020402</v>
      </c>
      <c r="B593" s="409" t="s">
        <v>21</v>
      </c>
      <c r="C593" s="328"/>
      <c r="D593" s="328" t="s">
        <v>12</v>
      </c>
      <c r="E593" s="335" t="s">
        <v>449</v>
      </c>
      <c r="F593" s="402">
        <v>208076.6</v>
      </c>
      <c r="G593" s="524">
        <v>312114.90000000002</v>
      </c>
      <c r="H593" s="405">
        <v>227176.07</v>
      </c>
      <c r="I593" s="405">
        <v>340764.1</v>
      </c>
    </row>
    <row r="594" spans="1:9" ht="18" customHeight="1" x14ac:dyDescent="0.25">
      <c r="A594" s="403">
        <v>21020403</v>
      </c>
      <c r="B594" s="409" t="s">
        <v>21</v>
      </c>
      <c r="C594" s="328"/>
      <c r="D594" s="328" t="s">
        <v>12</v>
      </c>
      <c r="E594" s="335" t="s">
        <v>450</v>
      </c>
      <c r="F594" s="402">
        <v>12852</v>
      </c>
      <c r="G594" s="524">
        <v>19278</v>
      </c>
      <c r="H594" s="405">
        <v>25920</v>
      </c>
      <c r="I594" s="405">
        <v>38880</v>
      </c>
    </row>
    <row r="595" spans="1:9" ht="18" customHeight="1" x14ac:dyDescent="0.25">
      <c r="A595" s="403">
        <v>21020404</v>
      </c>
      <c r="B595" s="409" t="s">
        <v>21</v>
      </c>
      <c r="C595" s="328"/>
      <c r="D595" s="328" t="s">
        <v>12</v>
      </c>
      <c r="E595" s="335" t="s">
        <v>408</v>
      </c>
      <c r="F595" s="402">
        <v>52020</v>
      </c>
      <c r="G595" s="524">
        <v>78030</v>
      </c>
      <c r="H595" s="405">
        <v>56794.01</v>
      </c>
      <c r="I595" s="405">
        <v>85191.02</v>
      </c>
    </row>
    <row r="596" spans="1:9" ht="18" customHeight="1" x14ac:dyDescent="0.25">
      <c r="A596" s="403">
        <v>21020412</v>
      </c>
      <c r="B596" s="409" t="s">
        <v>21</v>
      </c>
      <c r="C596" s="328"/>
      <c r="D596" s="328" t="s">
        <v>12</v>
      </c>
      <c r="E596" s="335" t="s">
        <v>451</v>
      </c>
      <c r="F596" s="402">
        <v>0</v>
      </c>
      <c r="G596" s="524">
        <v>0</v>
      </c>
      <c r="H596" s="535"/>
      <c r="I596" s="405"/>
    </row>
    <row r="597" spans="1:9" ht="18" customHeight="1" x14ac:dyDescent="0.25">
      <c r="A597" s="403">
        <v>21020415</v>
      </c>
      <c r="B597" s="409" t="s">
        <v>21</v>
      </c>
      <c r="C597" s="328"/>
      <c r="D597" s="328" t="s">
        <v>12</v>
      </c>
      <c r="E597" s="335" t="s">
        <v>452</v>
      </c>
      <c r="F597" s="402">
        <v>92820</v>
      </c>
      <c r="G597" s="524">
        <v>139230</v>
      </c>
      <c r="H597" s="405">
        <v>260656.32</v>
      </c>
      <c r="I597" s="405">
        <v>390984.48</v>
      </c>
    </row>
    <row r="598" spans="1:9" ht="18" customHeight="1" x14ac:dyDescent="0.25">
      <c r="A598" s="318">
        <v>21020500</v>
      </c>
      <c r="B598" s="363"/>
      <c r="C598" s="397"/>
      <c r="D598" s="363"/>
      <c r="E598" s="398" t="s">
        <v>465</v>
      </c>
      <c r="F598" s="402"/>
      <c r="G598" s="524"/>
      <c r="H598" s="535"/>
      <c r="I598" s="405"/>
    </row>
    <row r="599" spans="1:9" ht="18" customHeight="1" x14ac:dyDescent="0.25">
      <c r="A599" s="403">
        <v>21020501</v>
      </c>
      <c r="B599" s="409" t="s">
        <v>21</v>
      </c>
      <c r="C599" s="328"/>
      <c r="D599" s="328" t="s">
        <v>12</v>
      </c>
      <c r="E599" s="335" t="s">
        <v>448</v>
      </c>
      <c r="F599" s="402"/>
      <c r="G599" s="524"/>
      <c r="H599" s="405">
        <v>55981.52</v>
      </c>
      <c r="I599" s="405">
        <v>83972.28</v>
      </c>
    </row>
    <row r="600" spans="1:9" ht="18" customHeight="1" x14ac:dyDescent="0.25">
      <c r="A600" s="538">
        <v>21020502</v>
      </c>
      <c r="B600" s="409" t="s">
        <v>21</v>
      </c>
      <c r="C600" s="427"/>
      <c r="D600" s="328" t="s">
        <v>12</v>
      </c>
      <c r="E600" s="335" t="s">
        <v>449</v>
      </c>
      <c r="F600" s="402"/>
      <c r="G600" s="524"/>
      <c r="H600" s="405">
        <v>31989.439999999999</v>
      </c>
      <c r="I600" s="405">
        <v>47984.160000000003</v>
      </c>
    </row>
    <row r="601" spans="1:9" ht="18" customHeight="1" x14ac:dyDescent="0.25">
      <c r="A601" s="538">
        <v>21020503</v>
      </c>
      <c r="B601" s="409" t="s">
        <v>21</v>
      </c>
      <c r="C601" s="427"/>
      <c r="D601" s="328" t="s">
        <v>12</v>
      </c>
      <c r="E601" s="335" t="s">
        <v>450</v>
      </c>
      <c r="F601" s="402"/>
      <c r="G601" s="524"/>
      <c r="H601" s="405">
        <v>7200</v>
      </c>
      <c r="I601" s="405">
        <v>10800</v>
      </c>
    </row>
    <row r="602" spans="1:9" ht="18" customHeight="1" x14ac:dyDescent="0.25">
      <c r="A602" s="538">
        <v>21020504</v>
      </c>
      <c r="B602" s="409" t="s">
        <v>21</v>
      </c>
      <c r="C602" s="427"/>
      <c r="D602" s="328" t="s">
        <v>12</v>
      </c>
      <c r="E602" s="335" t="s">
        <v>408</v>
      </c>
      <c r="F602" s="402"/>
      <c r="G602" s="524"/>
      <c r="H602" s="405">
        <v>7997.36</v>
      </c>
      <c r="I602" s="405">
        <v>11996.04</v>
      </c>
    </row>
    <row r="603" spans="1:9" ht="18" customHeight="1" x14ac:dyDescent="0.25">
      <c r="A603" s="538">
        <v>21020512</v>
      </c>
      <c r="B603" s="409" t="s">
        <v>21</v>
      </c>
      <c r="C603" s="427"/>
      <c r="D603" s="328" t="s">
        <v>12</v>
      </c>
      <c r="E603" s="335" t="s">
        <v>451</v>
      </c>
      <c r="F603" s="402"/>
      <c r="G603" s="524"/>
      <c r="H603" s="535"/>
      <c r="I603" s="405"/>
    </row>
    <row r="604" spans="1:9" ht="18" customHeight="1" x14ac:dyDescent="0.25">
      <c r="A604" s="538">
        <v>21020515</v>
      </c>
      <c r="B604" s="409" t="s">
        <v>21</v>
      </c>
      <c r="C604" s="427"/>
      <c r="D604" s="328" t="s">
        <v>12</v>
      </c>
      <c r="E604" s="335" t="s">
        <v>452</v>
      </c>
      <c r="F604" s="402"/>
      <c r="G604" s="524"/>
      <c r="H604" s="405">
        <v>7997.36</v>
      </c>
      <c r="I604" s="405">
        <v>141827.51999999999</v>
      </c>
    </row>
    <row r="605" spans="1:9" ht="18" customHeight="1" x14ac:dyDescent="0.25">
      <c r="A605" s="538"/>
      <c r="B605" s="409" t="s">
        <v>21</v>
      </c>
      <c r="C605" s="427"/>
      <c r="D605" s="328" t="s">
        <v>12</v>
      </c>
      <c r="E605" s="335" t="s">
        <v>532</v>
      </c>
      <c r="F605" s="402"/>
      <c r="G605" s="532">
        <v>630000</v>
      </c>
      <c r="H605" s="422">
        <f>SUM(G605/35000*20000)</f>
        <v>360000</v>
      </c>
      <c r="I605" s="406"/>
    </row>
    <row r="606" spans="1:9" ht="18" customHeight="1" x14ac:dyDescent="0.25">
      <c r="A606" s="423">
        <v>21020600</v>
      </c>
      <c r="B606" s="424"/>
      <c r="C606" s="425"/>
      <c r="D606" s="424"/>
      <c r="E606" s="398" t="s">
        <v>418</v>
      </c>
      <c r="F606" s="402"/>
      <c r="G606" s="524"/>
      <c r="H606" s="402"/>
      <c r="I606" s="405">
        <v>7997.36</v>
      </c>
    </row>
    <row r="607" spans="1:9" ht="18" customHeight="1" x14ac:dyDescent="0.25">
      <c r="A607" s="538">
        <v>21020605</v>
      </c>
      <c r="B607" s="409" t="s">
        <v>21</v>
      </c>
      <c r="C607" s="427"/>
      <c r="D607" s="328" t="s">
        <v>12</v>
      </c>
      <c r="E607" s="401" t="s">
        <v>518</v>
      </c>
      <c r="F607" s="402"/>
      <c r="G607" s="524"/>
      <c r="H607" s="402"/>
      <c r="I607" s="402"/>
    </row>
    <row r="608" spans="1:9" ht="18" customHeight="1" x14ac:dyDescent="0.25">
      <c r="A608" s="408">
        <v>22020000</v>
      </c>
      <c r="B608" s="411"/>
      <c r="C608" s="410"/>
      <c r="D608" s="411"/>
      <c r="E608" s="412" t="s">
        <v>420</v>
      </c>
      <c r="F608" s="402"/>
      <c r="G608" s="524"/>
      <c r="H608" s="402"/>
      <c r="I608" s="402"/>
    </row>
    <row r="609" spans="1:9" ht="18" customHeight="1" x14ac:dyDescent="0.25">
      <c r="A609" s="408">
        <v>22020100</v>
      </c>
      <c r="B609" s="411"/>
      <c r="C609" s="410"/>
      <c r="D609" s="411"/>
      <c r="E609" s="412" t="s">
        <v>480</v>
      </c>
      <c r="F609" s="402"/>
      <c r="G609" s="524"/>
      <c r="H609" s="402"/>
      <c r="I609" s="402"/>
    </row>
    <row r="610" spans="1:9" ht="18" customHeight="1" x14ac:dyDescent="0.25">
      <c r="A610" s="332">
        <v>22020102</v>
      </c>
      <c r="B610" s="409" t="s">
        <v>17</v>
      </c>
      <c r="C610" s="334"/>
      <c r="D610" s="328" t="s">
        <v>12</v>
      </c>
      <c r="E610" s="413" t="s">
        <v>422</v>
      </c>
      <c r="F610" s="402">
        <v>400000</v>
      </c>
      <c r="G610" s="524">
        <v>500000</v>
      </c>
      <c r="H610" s="429">
        <v>450000</v>
      </c>
      <c r="I610" s="402">
        <v>500000</v>
      </c>
    </row>
    <row r="611" spans="1:9" ht="18" customHeight="1" x14ac:dyDescent="0.25">
      <c r="A611" s="408">
        <v>22020300</v>
      </c>
      <c r="B611" s="411"/>
      <c r="C611" s="410"/>
      <c r="D611" s="411"/>
      <c r="E611" s="412" t="s">
        <v>468</v>
      </c>
      <c r="F611" s="402"/>
      <c r="G611" s="524"/>
      <c r="H611" s="402"/>
      <c r="I611" s="402"/>
    </row>
    <row r="612" spans="1:9" ht="18" customHeight="1" x14ac:dyDescent="0.25">
      <c r="A612" s="332">
        <v>22020301</v>
      </c>
      <c r="B612" s="409" t="s">
        <v>21</v>
      </c>
      <c r="C612" s="334"/>
      <c r="D612" s="328" t="s">
        <v>12</v>
      </c>
      <c r="E612" s="413" t="s">
        <v>551</v>
      </c>
      <c r="F612" s="402">
        <v>5800000</v>
      </c>
      <c r="G612" s="524">
        <v>7000000</v>
      </c>
      <c r="H612" s="429">
        <v>207926.24</v>
      </c>
      <c r="I612" s="402">
        <v>10000000</v>
      </c>
    </row>
    <row r="613" spans="1:9" ht="18" customHeight="1" x14ac:dyDescent="0.25">
      <c r="A613" s="332">
        <v>22020305</v>
      </c>
      <c r="B613" s="539" t="s">
        <v>21</v>
      </c>
      <c r="C613" s="334"/>
      <c r="D613" s="328" t="s">
        <v>12</v>
      </c>
      <c r="E613" s="548" t="s">
        <v>552</v>
      </c>
      <c r="F613" s="402"/>
      <c r="G613" s="524"/>
      <c r="H613" s="402"/>
      <c r="I613" s="402">
        <v>1000000</v>
      </c>
    </row>
    <row r="614" spans="1:9" ht="18" customHeight="1" x14ac:dyDescent="0.25">
      <c r="A614" s="408">
        <v>22021000</v>
      </c>
      <c r="B614" s="411"/>
      <c r="C614" s="410"/>
      <c r="D614" s="411"/>
      <c r="E614" s="412" t="s">
        <v>435</v>
      </c>
      <c r="F614" s="402"/>
      <c r="G614" s="524"/>
      <c r="H614" s="402"/>
      <c r="I614" s="402"/>
    </row>
    <row r="615" spans="1:9" ht="18" customHeight="1" x14ac:dyDescent="0.25">
      <c r="A615" s="332">
        <v>22021017</v>
      </c>
      <c r="B615" s="409" t="s">
        <v>21</v>
      </c>
      <c r="C615" s="334"/>
      <c r="D615" s="328" t="s">
        <v>12</v>
      </c>
      <c r="E615" s="335" t="s">
        <v>553</v>
      </c>
      <c r="F615" s="402"/>
      <c r="G615" s="524"/>
      <c r="H615" s="402"/>
      <c r="I615" s="402"/>
    </row>
    <row r="616" spans="1:9" ht="18.75" x14ac:dyDescent="0.25">
      <c r="A616" s="408"/>
      <c r="B616" s="411"/>
      <c r="C616" s="410"/>
      <c r="D616" s="411"/>
      <c r="E616" s="388" t="s">
        <v>537</v>
      </c>
      <c r="F616" s="532">
        <f>SUM(F576:F607)</f>
        <v>3145043.35</v>
      </c>
      <c r="G616" s="532">
        <f t="shared" ref="G616:I616" si="36">SUM(G576:G607)</f>
        <v>5347565.0250000004</v>
      </c>
      <c r="H616" s="532">
        <f t="shared" si="36"/>
        <v>2735097.7099999995</v>
      </c>
      <c r="I616" s="406">
        <f t="shared" si="36"/>
        <v>3860475.41</v>
      </c>
    </row>
    <row r="617" spans="1:9" ht="18.75" x14ac:dyDescent="0.25">
      <c r="A617" s="380"/>
      <c r="B617" s="381"/>
      <c r="C617" s="382"/>
      <c r="D617" s="381"/>
      <c r="E617" s="383" t="s">
        <v>420</v>
      </c>
      <c r="F617" s="536">
        <f>SUM(F610:F615)</f>
        <v>6200000</v>
      </c>
      <c r="G617" s="536">
        <f t="shared" ref="G617:I617" si="37">SUM(G610:G615)</f>
        <v>7500000</v>
      </c>
      <c r="H617" s="536">
        <f t="shared" si="37"/>
        <v>657926.24</v>
      </c>
      <c r="I617" s="536">
        <f t="shared" si="37"/>
        <v>11500000</v>
      </c>
    </row>
    <row r="618" spans="1:9" ht="18.75" x14ac:dyDescent="0.25">
      <c r="A618" s="549"/>
      <c r="B618" s="550"/>
      <c r="C618" s="551"/>
      <c r="D618" s="550"/>
      <c r="E618" s="552" t="s">
        <v>57</v>
      </c>
      <c r="F618" s="533">
        <f>SUM(F616:F617)</f>
        <v>9345043.3499999996</v>
      </c>
      <c r="G618" s="533">
        <f t="shared" ref="G618:I618" si="38">SUM(G616:G617)</f>
        <v>12847565.025</v>
      </c>
      <c r="H618" s="533">
        <f t="shared" si="38"/>
        <v>3393023.9499999993</v>
      </c>
      <c r="I618" s="537">
        <f t="shared" si="38"/>
        <v>15360475.41</v>
      </c>
    </row>
    <row r="619" spans="1:9" ht="18.75" x14ac:dyDescent="0.25">
      <c r="A619" s="969" t="s">
        <v>85</v>
      </c>
      <c r="B619" s="970"/>
      <c r="C619" s="970"/>
      <c r="D619" s="970"/>
      <c r="E619" s="970"/>
      <c r="F619" s="970"/>
      <c r="G619" s="970"/>
      <c r="H619" s="970"/>
      <c r="I619" s="971"/>
    </row>
    <row r="620" spans="1:9" ht="18.75" x14ac:dyDescent="0.25">
      <c r="A620" s="972" t="s">
        <v>1</v>
      </c>
      <c r="B620" s="973"/>
      <c r="C620" s="973"/>
      <c r="D620" s="973"/>
      <c r="E620" s="973"/>
      <c r="F620" s="973"/>
      <c r="G620" s="973"/>
      <c r="H620" s="973"/>
      <c r="I620" s="974"/>
    </row>
    <row r="621" spans="1:9" ht="18.75" x14ac:dyDescent="0.25">
      <c r="A621" s="972" t="s">
        <v>58</v>
      </c>
      <c r="B621" s="973"/>
      <c r="C621" s="973"/>
      <c r="D621" s="973"/>
      <c r="E621" s="973"/>
      <c r="F621" s="973"/>
      <c r="G621" s="973"/>
      <c r="H621" s="973"/>
      <c r="I621" s="974"/>
    </row>
    <row r="622" spans="1:9" ht="30.75" customHeight="1" x14ac:dyDescent="0.25">
      <c r="A622" s="1002" t="s">
        <v>493</v>
      </c>
      <c r="B622" s="1003"/>
      <c r="C622" s="1003"/>
      <c r="D622" s="1003"/>
      <c r="E622" s="1003"/>
      <c r="F622" s="1003"/>
      <c r="G622" s="1003"/>
      <c r="H622" s="1003"/>
      <c r="I622" s="1004"/>
    </row>
    <row r="623" spans="1:9" ht="30" customHeight="1" x14ac:dyDescent="0.25">
      <c r="A623" s="984" t="s">
        <v>554</v>
      </c>
      <c r="B623" s="985"/>
      <c r="C623" s="985"/>
      <c r="D623" s="985"/>
      <c r="E623" s="985"/>
      <c r="F623" s="985"/>
      <c r="G623" s="985"/>
      <c r="H623" s="985"/>
      <c r="I623" s="986"/>
    </row>
    <row r="624" spans="1:9" s="311" customFormat="1" ht="53.25" customHeight="1" x14ac:dyDescent="0.25">
      <c r="A624" s="390" t="s">
        <v>555</v>
      </c>
      <c r="B624" s="322" t="s">
        <v>88</v>
      </c>
      <c r="C624" s="322" t="s">
        <v>381</v>
      </c>
      <c r="D624" s="322" t="s">
        <v>5</v>
      </c>
      <c r="E624" s="391" t="s">
        <v>89</v>
      </c>
      <c r="F624" s="322" t="s">
        <v>7</v>
      </c>
      <c r="G624" s="322" t="s">
        <v>8</v>
      </c>
      <c r="H624" s="320" t="s">
        <v>382</v>
      </c>
      <c r="I624" s="416" t="s">
        <v>10</v>
      </c>
    </row>
    <row r="625" spans="1:9" ht="26.25" customHeight="1" x14ac:dyDescent="0.25">
      <c r="A625" s="553">
        <v>51702500000</v>
      </c>
      <c r="B625" s="409" t="s">
        <v>21</v>
      </c>
      <c r="C625" s="554"/>
      <c r="D625" s="328" t="s">
        <v>12</v>
      </c>
      <c r="E625" s="329" t="s">
        <v>556</v>
      </c>
      <c r="F625" s="531">
        <f>F697</f>
        <v>680043014.75</v>
      </c>
      <c r="G625" s="531">
        <f>G697</f>
        <v>1056479522.125</v>
      </c>
      <c r="H625" s="531">
        <f>H697</f>
        <v>957142142.13999999</v>
      </c>
      <c r="I625" s="367">
        <f>I697</f>
        <v>1109155824.3</v>
      </c>
    </row>
    <row r="626" spans="1:9" ht="23.25" customHeight="1" x14ac:dyDescent="0.25">
      <c r="A626" s="408">
        <v>505100300101</v>
      </c>
      <c r="B626" s="409" t="s">
        <v>21</v>
      </c>
      <c r="C626" s="555"/>
      <c r="D626" s="328" t="s">
        <v>12</v>
      </c>
      <c r="E626" s="335" t="s">
        <v>388</v>
      </c>
      <c r="F626" s="476">
        <f>F757</f>
        <v>55109784.600000001</v>
      </c>
      <c r="G626" s="476">
        <f>G757</f>
        <v>81269676.900000006</v>
      </c>
      <c r="H626" s="476">
        <f>H757</f>
        <v>58929616.640000001</v>
      </c>
      <c r="I626" s="368">
        <f>I757</f>
        <v>111549424.96000001</v>
      </c>
    </row>
    <row r="627" spans="1:9" ht="24" customHeight="1" x14ac:dyDescent="0.25">
      <c r="A627" s="408">
        <v>505100300102</v>
      </c>
      <c r="B627" s="409" t="s">
        <v>21</v>
      </c>
      <c r="C627" s="555"/>
      <c r="D627" s="328" t="s">
        <v>12</v>
      </c>
      <c r="E627" s="335" t="s">
        <v>557</v>
      </c>
      <c r="F627" s="476">
        <f>F822</f>
        <v>102575021</v>
      </c>
      <c r="G627" s="476">
        <f>G822</f>
        <v>147162531.5</v>
      </c>
      <c r="H627" s="476">
        <f>H822</f>
        <v>226406276.36000001</v>
      </c>
      <c r="I627" s="368">
        <f>I822</f>
        <v>254299666.56999999</v>
      </c>
    </row>
    <row r="628" spans="1:9" ht="23.25" customHeight="1" x14ac:dyDescent="0.25">
      <c r="A628" s="408">
        <v>505100300103</v>
      </c>
      <c r="B628" s="409" t="s">
        <v>21</v>
      </c>
      <c r="C628" s="555"/>
      <c r="D628" s="328" t="s">
        <v>12</v>
      </c>
      <c r="E628" s="335" t="s">
        <v>558</v>
      </c>
      <c r="F628" s="476">
        <f>F885</f>
        <v>34380128.350000001</v>
      </c>
      <c r="G628" s="476">
        <f>G885</f>
        <v>51640192.524999999</v>
      </c>
      <c r="H628" s="476">
        <f>H885</f>
        <v>6460000</v>
      </c>
      <c r="I628" s="368">
        <f>I885</f>
        <v>34000000</v>
      </c>
    </row>
    <row r="629" spans="1:9" ht="21.75" customHeight="1" x14ac:dyDescent="0.25">
      <c r="A629" s="408">
        <v>505100300104</v>
      </c>
      <c r="B629" s="409" t="s">
        <v>21</v>
      </c>
      <c r="C629" s="555"/>
      <c r="D629" s="328" t="s">
        <v>12</v>
      </c>
      <c r="E629" s="335" t="s">
        <v>559</v>
      </c>
      <c r="F629" s="476">
        <f>F926</f>
        <v>4700000</v>
      </c>
      <c r="G629" s="476">
        <f>G926</f>
        <v>7000000</v>
      </c>
      <c r="H629" s="476">
        <f>H926</f>
        <v>4750000</v>
      </c>
      <c r="I629" s="368">
        <f>I926</f>
        <v>7000000</v>
      </c>
    </row>
    <row r="630" spans="1:9" ht="24" customHeight="1" x14ac:dyDescent="0.25">
      <c r="A630" s="408">
        <v>505100300105</v>
      </c>
      <c r="B630" s="409" t="s">
        <v>21</v>
      </c>
      <c r="C630" s="555"/>
      <c r="D630" s="328" t="s">
        <v>12</v>
      </c>
      <c r="E630" s="335" t="s">
        <v>560</v>
      </c>
      <c r="F630" s="476">
        <f>F977</f>
        <v>3300000</v>
      </c>
      <c r="G630" s="476">
        <f>G977</f>
        <v>5000000</v>
      </c>
      <c r="H630" s="476">
        <f>H977</f>
        <v>1750000</v>
      </c>
      <c r="I630" s="368">
        <f>I977</f>
        <v>8000000</v>
      </c>
    </row>
    <row r="631" spans="1:9" ht="21.75" customHeight="1" x14ac:dyDescent="0.25">
      <c r="A631" s="408">
        <v>505100300106</v>
      </c>
      <c r="B631" s="409" t="s">
        <v>21</v>
      </c>
      <c r="C631" s="555"/>
      <c r="D631" s="328" t="s">
        <v>12</v>
      </c>
      <c r="E631" s="335" t="s">
        <v>561</v>
      </c>
      <c r="F631" s="476">
        <f>F1031</f>
        <v>5859237.4000000004</v>
      </c>
      <c r="G631" s="476">
        <f>G1031</f>
        <v>11188856.100000001</v>
      </c>
      <c r="H631" s="476">
        <f>H1031</f>
        <v>4126726</v>
      </c>
      <c r="I631" s="368">
        <f>I1031</f>
        <v>4620089</v>
      </c>
    </row>
    <row r="632" spans="1:9" ht="23.25" customHeight="1" x14ac:dyDescent="0.25">
      <c r="A632" s="380">
        <v>505100300107</v>
      </c>
      <c r="B632" s="409" t="s">
        <v>21</v>
      </c>
      <c r="C632" s="556"/>
      <c r="D632" s="328" t="s">
        <v>12</v>
      </c>
      <c r="E632" s="345" t="s">
        <v>562</v>
      </c>
      <c r="F632" s="557">
        <f>F1089</f>
        <v>3000000</v>
      </c>
      <c r="G632" s="557">
        <f>G1089</f>
        <v>4000000</v>
      </c>
      <c r="H632" s="557">
        <f>H1089</f>
        <v>1800000</v>
      </c>
      <c r="I632" s="558">
        <f>I1089</f>
        <v>4000000</v>
      </c>
    </row>
    <row r="633" spans="1:9" ht="24.75" customHeight="1" x14ac:dyDescent="0.25">
      <c r="A633" s="370"/>
      <c r="B633" s="355"/>
      <c r="C633" s="481"/>
      <c r="D633" s="355"/>
      <c r="E633" s="373" t="s">
        <v>57</v>
      </c>
      <c r="F633" s="374">
        <f>SUM(F625:F632)</f>
        <v>888967186.10000002</v>
      </c>
      <c r="G633" s="374">
        <f>SUM(G625:G632)</f>
        <v>1363740779.1500001</v>
      </c>
      <c r="H633" s="374">
        <f>SUM(H625:H632)</f>
        <v>1261364761.1399999</v>
      </c>
      <c r="I633" s="418">
        <f>SUM(I625:I632)</f>
        <v>1532625004.8299999</v>
      </c>
    </row>
    <row r="634" spans="1:9" ht="24" customHeight="1" x14ac:dyDescent="0.25">
      <c r="A634" s="1005" t="s">
        <v>395</v>
      </c>
      <c r="B634" s="1006"/>
      <c r="C634" s="1006"/>
      <c r="D634" s="1006"/>
      <c r="E634" s="1006"/>
      <c r="F634" s="1006"/>
      <c r="G634" s="1006"/>
      <c r="H634" s="1006"/>
      <c r="I634" s="1007"/>
    </row>
    <row r="635" spans="1:9" ht="22.9" customHeight="1" x14ac:dyDescent="0.25">
      <c r="A635" s="375"/>
      <c r="B635" s="376"/>
      <c r="C635" s="377"/>
      <c r="D635" s="376"/>
      <c r="E635" s="378" t="s">
        <v>53</v>
      </c>
      <c r="F635" s="379">
        <f t="shared" ref="F635:I636" si="39">F695+F755+F820+F883+F924+F975+F1029+F1087</f>
        <v>662437186.10000002</v>
      </c>
      <c r="G635" s="379">
        <f t="shared" si="39"/>
        <v>1047740779.15</v>
      </c>
      <c r="H635" s="379">
        <f t="shared" si="39"/>
        <v>946916095.57999992</v>
      </c>
      <c r="I635" s="419">
        <f t="shared" si="39"/>
        <v>1006902254.46</v>
      </c>
    </row>
    <row r="636" spans="1:9" ht="22.9" customHeight="1" x14ac:dyDescent="0.25">
      <c r="A636" s="380"/>
      <c r="B636" s="381"/>
      <c r="C636" s="382"/>
      <c r="D636" s="381"/>
      <c r="E636" s="383" t="s">
        <v>55</v>
      </c>
      <c r="F636" s="384">
        <f t="shared" si="39"/>
        <v>226530000</v>
      </c>
      <c r="G636" s="384">
        <f t="shared" si="39"/>
        <v>316000000</v>
      </c>
      <c r="H636" s="384">
        <f t="shared" si="39"/>
        <v>314448665.56</v>
      </c>
      <c r="I636" s="420">
        <f t="shared" si="39"/>
        <v>525722750.37</v>
      </c>
    </row>
    <row r="637" spans="1:9" ht="24.6" customHeight="1" x14ac:dyDescent="0.25">
      <c r="A637" s="370"/>
      <c r="B637" s="355"/>
      <c r="C637" s="481"/>
      <c r="D637" s="355"/>
      <c r="E637" s="373" t="s">
        <v>57</v>
      </c>
      <c r="F637" s="374">
        <f>F635+F636</f>
        <v>888967186.10000002</v>
      </c>
      <c r="G637" s="374">
        <f>G635+G636</f>
        <v>1363740779.1500001</v>
      </c>
      <c r="H637" s="374">
        <f>H635+H636</f>
        <v>1261364761.1399999</v>
      </c>
      <c r="I637" s="418">
        <f>I635+I636</f>
        <v>1532625004.8299999</v>
      </c>
    </row>
    <row r="638" spans="1:9" ht="18.75" x14ac:dyDescent="0.25">
      <c r="A638" s="969" t="s">
        <v>85</v>
      </c>
      <c r="B638" s="970"/>
      <c r="C638" s="970"/>
      <c r="D638" s="970"/>
      <c r="E638" s="970"/>
      <c r="F638" s="970"/>
      <c r="G638" s="970"/>
      <c r="H638" s="970"/>
      <c r="I638" s="971"/>
    </row>
    <row r="639" spans="1:9" ht="18.75" x14ac:dyDescent="0.25">
      <c r="A639" s="972" t="s">
        <v>1</v>
      </c>
      <c r="B639" s="973"/>
      <c r="C639" s="973"/>
      <c r="D639" s="973"/>
      <c r="E639" s="973"/>
      <c r="F639" s="973"/>
      <c r="G639" s="973"/>
      <c r="H639" s="973"/>
      <c r="I639" s="974"/>
    </row>
    <row r="640" spans="1:9" ht="18.75" x14ac:dyDescent="0.25">
      <c r="A640" s="972" t="s">
        <v>58</v>
      </c>
      <c r="B640" s="973"/>
      <c r="C640" s="973"/>
      <c r="D640" s="973"/>
      <c r="E640" s="973"/>
      <c r="F640" s="973"/>
      <c r="G640" s="973"/>
      <c r="H640" s="973"/>
      <c r="I640" s="974"/>
    </row>
    <row r="641" spans="1:9" ht="18.75" customHeight="1" x14ac:dyDescent="0.25">
      <c r="A641" s="1002" t="s">
        <v>379</v>
      </c>
      <c r="B641" s="1003"/>
      <c r="C641" s="1003"/>
      <c r="D641" s="1003"/>
      <c r="E641" s="1003"/>
      <c r="F641" s="1003"/>
      <c r="G641" s="1003"/>
      <c r="H641" s="1003"/>
      <c r="I641" s="1004"/>
    </row>
    <row r="642" spans="1:9" ht="18.75" x14ac:dyDescent="0.25">
      <c r="A642" s="1008" t="s">
        <v>563</v>
      </c>
      <c r="B642" s="1009"/>
      <c r="C642" s="1009"/>
      <c r="D642" s="1009"/>
      <c r="E642" s="1009"/>
      <c r="F642" s="1009"/>
      <c r="G642" s="1009"/>
      <c r="H642" s="1009"/>
      <c r="I642" s="1010"/>
    </row>
    <row r="643" spans="1:9" ht="35.25" x14ac:dyDescent="0.25">
      <c r="A643" s="390" t="s">
        <v>380</v>
      </c>
      <c r="B643" s="559" t="s">
        <v>88</v>
      </c>
      <c r="C643" s="322" t="s">
        <v>381</v>
      </c>
      <c r="D643" s="559" t="s">
        <v>5</v>
      </c>
      <c r="E643" s="391" t="s">
        <v>89</v>
      </c>
      <c r="F643" s="322" t="s">
        <v>7</v>
      </c>
      <c r="G643" s="322" t="s">
        <v>8</v>
      </c>
      <c r="H643" s="320" t="s">
        <v>382</v>
      </c>
      <c r="I643" s="416" t="s">
        <v>10</v>
      </c>
    </row>
    <row r="644" spans="1:9" ht="18.75" x14ac:dyDescent="0.25">
      <c r="A644" s="442">
        <v>20000000</v>
      </c>
      <c r="B644" s="443"/>
      <c r="C644" s="444"/>
      <c r="D644" s="443"/>
      <c r="E644" s="445" t="s">
        <v>47</v>
      </c>
      <c r="F644" s="421"/>
      <c r="G644" s="421"/>
      <c r="H644" s="421"/>
      <c r="I644" s="421"/>
    </row>
    <row r="645" spans="1:9" ht="18.75" x14ac:dyDescent="0.25">
      <c r="A645" s="318">
        <v>21000000</v>
      </c>
      <c r="B645" s="363"/>
      <c r="C645" s="397"/>
      <c r="D645" s="363"/>
      <c r="E645" s="398" t="s">
        <v>53</v>
      </c>
      <c r="F645" s="369"/>
      <c r="G645" s="369"/>
      <c r="H645" s="369"/>
      <c r="I645" s="369"/>
    </row>
    <row r="646" spans="1:9" ht="18.75" x14ac:dyDescent="0.25">
      <c r="A646" s="318">
        <v>21010000</v>
      </c>
      <c r="B646" s="363"/>
      <c r="C646" s="397"/>
      <c r="D646" s="363"/>
      <c r="E646" s="398" t="s">
        <v>402</v>
      </c>
      <c r="F646" s="369"/>
      <c r="G646" s="369"/>
      <c r="H646" s="369"/>
      <c r="I646" s="369"/>
    </row>
    <row r="647" spans="1:9" ht="18.75" x14ac:dyDescent="0.25">
      <c r="A647" s="403">
        <v>21010103</v>
      </c>
      <c r="B647" s="409" t="s">
        <v>21</v>
      </c>
      <c r="C647" s="328"/>
      <c r="D647" s="328" t="s">
        <v>12</v>
      </c>
      <c r="E647" s="401" t="s">
        <v>442</v>
      </c>
      <c r="F647" s="402">
        <v>612743014.75</v>
      </c>
      <c r="G647" s="524">
        <v>919114522.125</v>
      </c>
      <c r="H647" s="429">
        <v>894465142.13999999</v>
      </c>
      <c r="I647" s="429">
        <v>970155824.29999995</v>
      </c>
    </row>
    <row r="648" spans="1:9" ht="18.75" x14ac:dyDescent="0.25">
      <c r="A648" s="403">
        <v>21010104</v>
      </c>
      <c r="B648" s="409" t="s">
        <v>21</v>
      </c>
      <c r="C648" s="328"/>
      <c r="D648" s="328" t="s">
        <v>12</v>
      </c>
      <c r="E648" s="401" t="s">
        <v>443</v>
      </c>
      <c r="F648" s="402"/>
      <c r="G648" s="524"/>
      <c r="H648" s="429"/>
      <c r="I648" s="402"/>
    </row>
    <row r="649" spans="1:9" ht="18.75" x14ac:dyDescent="0.25">
      <c r="A649" s="403">
        <v>21010105</v>
      </c>
      <c r="B649" s="409" t="s">
        <v>21</v>
      </c>
      <c r="C649" s="328"/>
      <c r="D649" s="328" t="s">
        <v>12</v>
      </c>
      <c r="E649" s="401" t="s">
        <v>444</v>
      </c>
      <c r="F649" s="402"/>
      <c r="G649" s="524"/>
      <c r="H649" s="402"/>
      <c r="I649" s="402"/>
    </row>
    <row r="650" spans="1:9" ht="18.75" x14ac:dyDescent="0.25">
      <c r="A650" s="403">
        <v>21010106</v>
      </c>
      <c r="B650" s="409" t="s">
        <v>21</v>
      </c>
      <c r="C650" s="328"/>
      <c r="D650" s="328" t="s">
        <v>12</v>
      </c>
      <c r="E650" s="401" t="s">
        <v>462</v>
      </c>
      <c r="F650" s="402"/>
      <c r="G650" s="524"/>
      <c r="H650" s="402"/>
      <c r="I650" s="402"/>
    </row>
    <row r="651" spans="1:9" ht="18" customHeight="1" x14ac:dyDescent="0.25">
      <c r="A651" s="449"/>
      <c r="B651" s="409" t="s">
        <v>21</v>
      </c>
      <c r="C651" s="328"/>
      <c r="D651" s="328" t="s">
        <v>12</v>
      </c>
      <c r="E651" s="335" t="s">
        <v>513</v>
      </c>
      <c r="F651" s="402"/>
      <c r="G651" s="402"/>
      <c r="H651" s="402"/>
      <c r="I651" s="402"/>
    </row>
    <row r="652" spans="1:9" ht="18" customHeight="1" x14ac:dyDescent="0.25">
      <c r="A652" s="318">
        <v>21020300</v>
      </c>
      <c r="B652" s="363"/>
      <c r="C652" s="397"/>
      <c r="D652" s="363"/>
      <c r="E652" s="398" t="s">
        <v>447</v>
      </c>
      <c r="F652" s="402"/>
      <c r="G652" s="524"/>
      <c r="H652" s="402"/>
      <c r="I652" s="402"/>
    </row>
    <row r="653" spans="1:9" ht="18" customHeight="1" x14ac:dyDescent="0.25">
      <c r="A653" s="403">
        <v>21020301</v>
      </c>
      <c r="B653" s="409" t="s">
        <v>21</v>
      </c>
      <c r="C653" s="328"/>
      <c r="D653" s="328" t="s">
        <v>12</v>
      </c>
      <c r="E653" s="335" t="s">
        <v>448</v>
      </c>
      <c r="F653" s="402"/>
      <c r="G653" s="524"/>
      <c r="H653" s="402"/>
      <c r="I653" s="402"/>
    </row>
    <row r="654" spans="1:9" ht="18" customHeight="1" x14ac:dyDescent="0.25">
      <c r="A654" s="403">
        <v>21020302</v>
      </c>
      <c r="B654" s="409" t="s">
        <v>21</v>
      </c>
      <c r="C654" s="328"/>
      <c r="D654" s="328" t="s">
        <v>12</v>
      </c>
      <c r="E654" s="335" t="s">
        <v>449</v>
      </c>
      <c r="F654" s="402"/>
      <c r="G654" s="524"/>
      <c r="H654" s="402"/>
      <c r="I654" s="402"/>
    </row>
    <row r="655" spans="1:9" ht="18" customHeight="1" x14ac:dyDescent="0.25">
      <c r="A655" s="403">
        <v>21020303</v>
      </c>
      <c r="B655" s="409" t="s">
        <v>21</v>
      </c>
      <c r="C655" s="328"/>
      <c r="D655" s="328" t="s">
        <v>12</v>
      </c>
      <c r="E655" s="335" t="s">
        <v>450</v>
      </c>
      <c r="F655" s="402"/>
      <c r="G655" s="524"/>
      <c r="H655" s="402"/>
      <c r="I655" s="402"/>
    </row>
    <row r="656" spans="1:9" ht="18" customHeight="1" x14ac:dyDescent="0.25">
      <c r="A656" s="403">
        <v>21020304</v>
      </c>
      <c r="B656" s="409" t="s">
        <v>21</v>
      </c>
      <c r="C656" s="328"/>
      <c r="D656" s="328" t="s">
        <v>12</v>
      </c>
      <c r="E656" s="335" t="s">
        <v>408</v>
      </c>
      <c r="F656" s="402"/>
      <c r="G656" s="524"/>
      <c r="H656" s="402"/>
      <c r="I656" s="402"/>
    </row>
    <row r="657" spans="1:9" ht="18" customHeight="1" x14ac:dyDescent="0.25">
      <c r="A657" s="403">
        <v>21020312</v>
      </c>
      <c r="B657" s="409" t="s">
        <v>21</v>
      </c>
      <c r="C657" s="328"/>
      <c r="D657" s="328" t="s">
        <v>12</v>
      </c>
      <c r="E657" s="335" t="s">
        <v>451</v>
      </c>
      <c r="F657" s="402"/>
      <c r="G657" s="524"/>
      <c r="H657" s="402"/>
      <c r="I657" s="402"/>
    </row>
    <row r="658" spans="1:9" ht="18" customHeight="1" x14ac:dyDescent="0.25">
      <c r="A658" s="403">
        <v>21020315</v>
      </c>
      <c r="B658" s="409" t="s">
        <v>21</v>
      </c>
      <c r="C658" s="328"/>
      <c r="D658" s="328" t="s">
        <v>12</v>
      </c>
      <c r="E658" s="335" t="s">
        <v>452</v>
      </c>
      <c r="F658" s="402"/>
      <c r="G658" s="524"/>
      <c r="H658" s="402"/>
      <c r="I658" s="402"/>
    </row>
    <row r="659" spans="1:9" ht="18" customHeight="1" x14ac:dyDescent="0.25">
      <c r="A659" s="403">
        <v>21020314</v>
      </c>
      <c r="B659" s="409" t="s">
        <v>21</v>
      </c>
      <c r="C659" s="328"/>
      <c r="D659" s="328" t="s">
        <v>12</v>
      </c>
      <c r="E659" s="335" t="s">
        <v>539</v>
      </c>
      <c r="F659" s="402"/>
      <c r="G659" s="524"/>
      <c r="H659" s="402"/>
      <c r="I659" s="402"/>
    </row>
    <row r="660" spans="1:9" ht="18" customHeight="1" x14ac:dyDescent="0.25">
      <c r="A660" s="403">
        <v>21020305</v>
      </c>
      <c r="B660" s="409" t="s">
        <v>21</v>
      </c>
      <c r="C660" s="328"/>
      <c r="D660" s="328" t="s">
        <v>12</v>
      </c>
      <c r="E660" s="335" t="s">
        <v>540</v>
      </c>
      <c r="F660" s="402"/>
      <c r="G660" s="524"/>
      <c r="H660" s="402"/>
      <c r="I660" s="402"/>
    </row>
    <row r="661" spans="1:9" ht="18" customHeight="1" x14ac:dyDescent="0.25">
      <c r="A661" s="403">
        <v>21020306</v>
      </c>
      <c r="B661" s="409" t="s">
        <v>21</v>
      </c>
      <c r="C661" s="328"/>
      <c r="D661" s="328" t="s">
        <v>12</v>
      </c>
      <c r="E661" s="335" t="s">
        <v>541</v>
      </c>
      <c r="F661" s="402"/>
      <c r="G661" s="524"/>
      <c r="H661" s="402"/>
      <c r="I661" s="402"/>
    </row>
    <row r="662" spans="1:9" ht="18" customHeight="1" x14ac:dyDescent="0.25">
      <c r="A662" s="318">
        <v>21020400</v>
      </c>
      <c r="B662" s="363"/>
      <c r="C662" s="397"/>
      <c r="D662" s="363"/>
      <c r="E662" s="398" t="s">
        <v>464</v>
      </c>
      <c r="F662" s="402"/>
      <c r="G662" s="524"/>
      <c r="H662" s="402"/>
      <c r="I662" s="402"/>
    </row>
    <row r="663" spans="1:9" ht="18" customHeight="1" x14ac:dyDescent="0.25">
      <c r="A663" s="403">
        <v>21020401</v>
      </c>
      <c r="B663" s="409" t="s">
        <v>21</v>
      </c>
      <c r="C663" s="328"/>
      <c r="D663" s="328" t="s">
        <v>12</v>
      </c>
      <c r="E663" s="335" t="s">
        <v>448</v>
      </c>
      <c r="F663" s="402"/>
      <c r="G663" s="524"/>
      <c r="H663" s="402"/>
      <c r="I663" s="402"/>
    </row>
    <row r="664" spans="1:9" ht="18" customHeight="1" x14ac:dyDescent="0.25">
      <c r="A664" s="403">
        <v>21020402</v>
      </c>
      <c r="B664" s="409" t="s">
        <v>21</v>
      </c>
      <c r="C664" s="328"/>
      <c r="D664" s="328" t="s">
        <v>12</v>
      </c>
      <c r="E664" s="335" t="s">
        <v>449</v>
      </c>
      <c r="F664" s="402"/>
      <c r="G664" s="524"/>
      <c r="H664" s="402"/>
      <c r="I664" s="402"/>
    </row>
    <row r="665" spans="1:9" ht="18" customHeight="1" x14ac:dyDescent="0.25">
      <c r="A665" s="403">
        <v>21020403</v>
      </c>
      <c r="B665" s="409" t="s">
        <v>21</v>
      </c>
      <c r="C665" s="328"/>
      <c r="D665" s="328" t="s">
        <v>12</v>
      </c>
      <c r="E665" s="335" t="s">
        <v>450</v>
      </c>
      <c r="F665" s="402"/>
      <c r="G665" s="524"/>
      <c r="H665" s="402"/>
      <c r="I665" s="402"/>
    </row>
    <row r="666" spans="1:9" ht="18" customHeight="1" x14ac:dyDescent="0.25">
      <c r="A666" s="403">
        <v>21020404</v>
      </c>
      <c r="B666" s="409" t="s">
        <v>21</v>
      </c>
      <c r="C666" s="328"/>
      <c r="D666" s="328" t="s">
        <v>12</v>
      </c>
      <c r="E666" s="335" t="s">
        <v>408</v>
      </c>
      <c r="F666" s="402"/>
      <c r="G666" s="524"/>
      <c r="H666" s="402"/>
      <c r="I666" s="402"/>
    </row>
    <row r="667" spans="1:9" ht="18" customHeight="1" x14ac:dyDescent="0.25">
      <c r="A667" s="403">
        <v>21020412</v>
      </c>
      <c r="B667" s="409" t="s">
        <v>21</v>
      </c>
      <c r="C667" s="328"/>
      <c r="D667" s="328" t="s">
        <v>12</v>
      </c>
      <c r="E667" s="335" t="s">
        <v>451</v>
      </c>
      <c r="F667" s="402"/>
      <c r="G667" s="524"/>
      <c r="H667" s="402"/>
      <c r="I667" s="402"/>
    </row>
    <row r="668" spans="1:9" ht="18" customHeight="1" x14ac:dyDescent="0.25">
      <c r="A668" s="403">
        <v>21020415</v>
      </c>
      <c r="B668" s="409" t="s">
        <v>21</v>
      </c>
      <c r="C668" s="328"/>
      <c r="D668" s="328" t="s">
        <v>12</v>
      </c>
      <c r="E668" s="335" t="s">
        <v>452</v>
      </c>
      <c r="F668" s="402"/>
      <c r="G668" s="524"/>
      <c r="H668" s="402"/>
      <c r="I668" s="402"/>
    </row>
    <row r="669" spans="1:9" ht="18" customHeight="1" x14ac:dyDescent="0.25">
      <c r="A669" s="318">
        <v>21020500</v>
      </c>
      <c r="B669" s="363"/>
      <c r="C669" s="397"/>
      <c r="D669" s="363"/>
      <c r="E669" s="398" t="s">
        <v>465</v>
      </c>
      <c r="F669" s="402"/>
      <c r="G669" s="524"/>
      <c r="H669" s="402"/>
      <c r="I669" s="402"/>
    </row>
    <row r="670" spans="1:9" ht="18" customHeight="1" x14ac:dyDescent="0.25">
      <c r="A670" s="403">
        <v>21020501</v>
      </c>
      <c r="B670" s="409" t="s">
        <v>21</v>
      </c>
      <c r="C670" s="328"/>
      <c r="D670" s="328" t="s">
        <v>12</v>
      </c>
      <c r="E670" s="335" t="s">
        <v>448</v>
      </c>
      <c r="F670" s="402"/>
      <c r="G670" s="524"/>
      <c r="H670" s="402"/>
      <c r="I670" s="402"/>
    </row>
    <row r="671" spans="1:9" ht="18" customHeight="1" x14ac:dyDescent="0.25">
      <c r="A671" s="538">
        <v>21020502</v>
      </c>
      <c r="B671" s="409" t="s">
        <v>21</v>
      </c>
      <c r="C671" s="427"/>
      <c r="D671" s="328" t="s">
        <v>12</v>
      </c>
      <c r="E671" s="335" t="s">
        <v>449</v>
      </c>
      <c r="F671" s="402"/>
      <c r="G671" s="524"/>
      <c r="H671" s="402"/>
      <c r="I671" s="402"/>
    </row>
    <row r="672" spans="1:9" ht="18" customHeight="1" x14ac:dyDescent="0.25">
      <c r="A672" s="538">
        <v>21020503</v>
      </c>
      <c r="B672" s="409" t="s">
        <v>21</v>
      </c>
      <c r="C672" s="427"/>
      <c r="D672" s="328" t="s">
        <v>12</v>
      </c>
      <c r="E672" s="335" t="s">
        <v>450</v>
      </c>
      <c r="F672" s="402"/>
      <c r="G672" s="524"/>
      <c r="H672" s="402"/>
      <c r="I672" s="402"/>
    </row>
    <row r="673" spans="1:9" ht="18" customHeight="1" x14ac:dyDescent="0.25">
      <c r="A673" s="538">
        <v>21020504</v>
      </c>
      <c r="B673" s="409" t="s">
        <v>21</v>
      </c>
      <c r="C673" s="427"/>
      <c r="D673" s="328" t="s">
        <v>12</v>
      </c>
      <c r="E673" s="335" t="s">
        <v>408</v>
      </c>
      <c r="F673" s="402"/>
      <c r="G673" s="524"/>
      <c r="H673" s="402"/>
      <c r="I673" s="402"/>
    </row>
    <row r="674" spans="1:9" ht="18" customHeight="1" x14ac:dyDescent="0.25">
      <c r="A674" s="538">
        <v>21020512</v>
      </c>
      <c r="B674" s="409" t="s">
        <v>21</v>
      </c>
      <c r="C674" s="427"/>
      <c r="D674" s="328" t="s">
        <v>12</v>
      </c>
      <c r="E674" s="335" t="s">
        <v>451</v>
      </c>
      <c r="F674" s="402"/>
      <c r="G674" s="524"/>
      <c r="H674" s="402"/>
      <c r="I674" s="402"/>
    </row>
    <row r="675" spans="1:9" ht="18" customHeight="1" x14ac:dyDescent="0.25">
      <c r="A675" s="538">
        <v>21020515</v>
      </c>
      <c r="B675" s="409" t="s">
        <v>21</v>
      </c>
      <c r="C675" s="427"/>
      <c r="D675" s="328" t="s">
        <v>12</v>
      </c>
      <c r="E675" s="335" t="s">
        <v>452</v>
      </c>
      <c r="F675" s="402"/>
      <c r="G675" s="524"/>
      <c r="H675" s="402"/>
      <c r="I675" s="402"/>
    </row>
    <row r="676" spans="1:9" ht="18" customHeight="1" x14ac:dyDescent="0.25">
      <c r="A676" s="538"/>
      <c r="B676" s="409" t="s">
        <v>21</v>
      </c>
      <c r="C676" s="427"/>
      <c r="D676" s="328" t="s">
        <v>12</v>
      </c>
      <c r="E676" s="335" t="s">
        <v>532</v>
      </c>
      <c r="F676" s="402"/>
      <c r="G676" s="532">
        <v>43365000</v>
      </c>
      <c r="H676" s="422">
        <f>SUM(G676/35*20)</f>
        <v>24780000</v>
      </c>
      <c r="I676" s="406"/>
    </row>
    <row r="677" spans="1:9" ht="18" customHeight="1" x14ac:dyDescent="0.25">
      <c r="A677" s="423">
        <v>21020600</v>
      </c>
      <c r="B677" s="424"/>
      <c r="C677" s="425"/>
      <c r="D677" s="424"/>
      <c r="E677" s="398" t="s">
        <v>418</v>
      </c>
      <c r="F677" s="402"/>
      <c r="G677" s="524"/>
      <c r="H677" s="402"/>
      <c r="I677" s="402"/>
    </row>
    <row r="678" spans="1:9" ht="18" customHeight="1" x14ac:dyDescent="0.25">
      <c r="A678" s="538">
        <v>21020605</v>
      </c>
      <c r="B678" s="409" t="s">
        <v>21</v>
      </c>
      <c r="C678" s="427"/>
      <c r="D678" s="328" t="s">
        <v>12</v>
      </c>
      <c r="E678" s="401" t="s">
        <v>518</v>
      </c>
      <c r="F678" s="402"/>
      <c r="G678" s="524"/>
      <c r="H678" s="402"/>
      <c r="I678" s="402"/>
    </row>
    <row r="679" spans="1:9" ht="18" customHeight="1" x14ac:dyDescent="0.25">
      <c r="A679" s="408">
        <v>22020000</v>
      </c>
      <c r="B679" s="411"/>
      <c r="C679" s="410"/>
      <c r="D679" s="411"/>
      <c r="E679" s="412" t="s">
        <v>420</v>
      </c>
      <c r="F679" s="402"/>
      <c r="G679" s="524"/>
      <c r="H679" s="402"/>
      <c r="I679" s="402"/>
    </row>
    <row r="680" spans="1:9" ht="18" customHeight="1" x14ac:dyDescent="0.25">
      <c r="A680" s="408">
        <v>22020300</v>
      </c>
      <c r="B680" s="411"/>
      <c r="C680" s="410"/>
      <c r="D680" s="411"/>
      <c r="E680" s="412" t="s">
        <v>468</v>
      </c>
      <c r="F680" s="402"/>
      <c r="G680" s="524"/>
      <c r="H680" s="402"/>
      <c r="I680" s="402"/>
    </row>
    <row r="681" spans="1:9" ht="18" customHeight="1" x14ac:dyDescent="0.25">
      <c r="A681" s="332">
        <v>22020302</v>
      </c>
      <c r="B681" s="409" t="s">
        <v>21</v>
      </c>
      <c r="C681" s="334"/>
      <c r="D681" s="328" t="s">
        <v>12</v>
      </c>
      <c r="E681" s="413" t="s">
        <v>564</v>
      </c>
      <c r="F681" s="402">
        <v>4000000</v>
      </c>
      <c r="G681" s="524">
        <v>5000000</v>
      </c>
      <c r="H681" s="429">
        <v>4500000</v>
      </c>
      <c r="I681" s="429">
        <v>10000000</v>
      </c>
    </row>
    <row r="682" spans="1:9" ht="18" customHeight="1" x14ac:dyDescent="0.25">
      <c r="A682" s="518">
        <v>22020309</v>
      </c>
      <c r="B682" s="409" t="s">
        <v>21</v>
      </c>
      <c r="C682" s="334"/>
      <c r="D682" s="328" t="s">
        <v>12</v>
      </c>
      <c r="E682" s="525" t="s">
        <v>522</v>
      </c>
      <c r="F682" s="402">
        <v>7000000</v>
      </c>
      <c r="G682" s="524">
        <v>5000000</v>
      </c>
      <c r="H682" s="429">
        <v>3800000</v>
      </c>
      <c r="I682" s="429">
        <v>15000000</v>
      </c>
    </row>
    <row r="683" spans="1:9" s="311" customFormat="1" ht="39.75" customHeight="1" x14ac:dyDescent="0.25">
      <c r="A683" s="560">
        <v>22020311</v>
      </c>
      <c r="B683" s="409" t="s">
        <v>21</v>
      </c>
      <c r="C683" s="334"/>
      <c r="D683" s="397" t="s">
        <v>12</v>
      </c>
      <c r="E683" s="561" t="s">
        <v>565</v>
      </c>
      <c r="F683" s="406">
        <v>16000000</v>
      </c>
      <c r="G683" s="532">
        <v>20000000</v>
      </c>
      <c r="H683" s="406">
        <v>12000000</v>
      </c>
      <c r="I683" s="406">
        <v>20000000</v>
      </c>
    </row>
    <row r="684" spans="1:9" ht="35.25" x14ac:dyDescent="0.25">
      <c r="A684" s="332">
        <v>22020310</v>
      </c>
      <c r="B684" s="409" t="s">
        <v>21</v>
      </c>
      <c r="C684" s="334"/>
      <c r="D684" s="397" t="s">
        <v>12</v>
      </c>
      <c r="E684" s="412" t="s">
        <v>566</v>
      </c>
      <c r="F684" s="406">
        <v>800000</v>
      </c>
      <c r="G684" s="532">
        <v>1000000</v>
      </c>
      <c r="H684" s="406">
        <v>800000</v>
      </c>
      <c r="I684" s="406">
        <v>1000000</v>
      </c>
    </row>
    <row r="685" spans="1:9" ht="18" customHeight="1" x14ac:dyDescent="0.25">
      <c r="A685" s="408">
        <v>22020500</v>
      </c>
      <c r="B685" s="411"/>
      <c r="C685" s="410"/>
      <c r="D685" s="411"/>
      <c r="E685" s="412" t="s">
        <v>567</v>
      </c>
      <c r="F685" s="402"/>
      <c r="G685" s="524"/>
      <c r="H685" s="402"/>
      <c r="I685" s="402"/>
    </row>
    <row r="686" spans="1:9" ht="18.75" x14ac:dyDescent="0.25">
      <c r="A686" s="332">
        <v>22020503</v>
      </c>
      <c r="B686" s="409" t="s">
        <v>21</v>
      </c>
      <c r="C686" s="334"/>
      <c r="D686" s="328" t="s">
        <v>12</v>
      </c>
      <c r="E686" s="413" t="s">
        <v>568</v>
      </c>
      <c r="F686" s="402">
        <v>13000000</v>
      </c>
      <c r="G686" s="532">
        <v>30000000</v>
      </c>
      <c r="H686" s="402"/>
      <c r="I686" s="406">
        <v>60000000</v>
      </c>
    </row>
    <row r="687" spans="1:9" ht="18" customHeight="1" x14ac:dyDescent="0.25">
      <c r="A687" s="408">
        <v>22021000</v>
      </c>
      <c r="B687" s="411"/>
      <c r="C687" s="410"/>
      <c r="D687" s="411"/>
      <c r="E687" s="412" t="s">
        <v>435</v>
      </c>
      <c r="F687" s="402"/>
      <c r="G687" s="524"/>
      <c r="H687" s="402"/>
      <c r="I687" s="402"/>
    </row>
    <row r="688" spans="1:9" ht="18" customHeight="1" x14ac:dyDescent="0.25">
      <c r="A688" s="332">
        <v>22021003</v>
      </c>
      <c r="B688" s="409" t="s">
        <v>21</v>
      </c>
      <c r="C688" s="334"/>
      <c r="D688" s="328" t="s">
        <v>12</v>
      </c>
      <c r="E688" s="335" t="s">
        <v>438</v>
      </c>
      <c r="F688" s="402"/>
      <c r="G688" s="524"/>
      <c r="H688" s="402"/>
      <c r="I688" s="402"/>
    </row>
    <row r="689" spans="1:9" ht="18" customHeight="1" x14ac:dyDescent="0.25">
      <c r="A689" s="332">
        <v>22021010</v>
      </c>
      <c r="B689" s="409" t="s">
        <v>21</v>
      </c>
      <c r="C689" s="334"/>
      <c r="D689" s="328" t="s">
        <v>12</v>
      </c>
      <c r="E689" s="335" t="s">
        <v>569</v>
      </c>
      <c r="F689" s="402">
        <v>4000000</v>
      </c>
      <c r="G689" s="524">
        <v>5000000</v>
      </c>
      <c r="H689" s="402">
        <v>3500000</v>
      </c>
      <c r="I689" s="402">
        <v>5000000</v>
      </c>
    </row>
    <row r="690" spans="1:9" ht="18" customHeight="1" x14ac:dyDescent="0.25">
      <c r="A690" s="332">
        <v>22021011</v>
      </c>
      <c r="B690" s="409" t="s">
        <v>21</v>
      </c>
      <c r="C690" s="334"/>
      <c r="D690" s="328" t="s">
        <v>12</v>
      </c>
      <c r="E690" s="335" t="s">
        <v>570</v>
      </c>
      <c r="F690" s="402">
        <v>4500000</v>
      </c>
      <c r="G690" s="524">
        <v>5000000</v>
      </c>
      <c r="H690" s="402">
        <v>4000000</v>
      </c>
      <c r="I690" s="402">
        <v>5000000</v>
      </c>
    </row>
    <row r="691" spans="1:9" ht="18" customHeight="1" x14ac:dyDescent="0.25">
      <c r="A691" s="332">
        <v>22021017</v>
      </c>
      <c r="B691" s="409" t="s">
        <v>21</v>
      </c>
      <c r="C691" s="334"/>
      <c r="D691" s="328" t="s">
        <v>12</v>
      </c>
      <c r="E691" s="335" t="s">
        <v>536</v>
      </c>
      <c r="F691" s="402">
        <v>2000000</v>
      </c>
      <c r="G691" s="524">
        <v>3000000</v>
      </c>
      <c r="H691" s="429">
        <v>1297000</v>
      </c>
      <c r="I691" s="402">
        <v>3000000</v>
      </c>
    </row>
    <row r="692" spans="1:9" ht="18" customHeight="1" x14ac:dyDescent="0.25">
      <c r="A692" s="408">
        <v>22040100</v>
      </c>
      <c r="B692" s="411"/>
      <c r="C692" s="410"/>
      <c r="D692" s="411"/>
      <c r="E692" s="412" t="s">
        <v>439</v>
      </c>
      <c r="F692" s="402"/>
      <c r="G692" s="524"/>
      <c r="H692" s="429"/>
      <c r="I692" s="402"/>
    </row>
    <row r="693" spans="1:9" ht="39.75" customHeight="1" x14ac:dyDescent="0.25">
      <c r="A693" s="332">
        <v>22040109</v>
      </c>
      <c r="B693" s="409" t="s">
        <v>21</v>
      </c>
      <c r="C693" s="334"/>
      <c r="D693" s="328" t="s">
        <v>12</v>
      </c>
      <c r="E693" s="413" t="s">
        <v>571</v>
      </c>
      <c r="F693" s="402">
        <v>16000000</v>
      </c>
      <c r="G693" s="524">
        <v>20000000</v>
      </c>
      <c r="H693" s="429">
        <v>8000000</v>
      </c>
      <c r="I693" s="402">
        <v>20000000</v>
      </c>
    </row>
    <row r="694" spans="1:9" ht="32.1" customHeight="1" x14ac:dyDescent="0.25">
      <c r="A694" s="332">
        <v>22040109</v>
      </c>
      <c r="B694" s="409" t="s">
        <v>21</v>
      </c>
      <c r="C694" s="334"/>
      <c r="D694" s="328" t="s">
        <v>12</v>
      </c>
      <c r="E694" s="413" t="s">
        <v>572</v>
      </c>
      <c r="F694" s="431">
        <v>35000000</v>
      </c>
      <c r="G694" s="524">
        <v>50000000</v>
      </c>
      <c r="H694" s="562">
        <v>38000000</v>
      </c>
      <c r="I694" s="402">
        <f>Revenue!H18*1/100</f>
        <v>85338866.319999993</v>
      </c>
    </row>
    <row r="695" spans="1:9" ht="18.75" x14ac:dyDescent="0.25">
      <c r="A695" s="408"/>
      <c r="B695" s="411"/>
      <c r="C695" s="410"/>
      <c r="D695" s="411"/>
      <c r="E695" s="388" t="s">
        <v>52</v>
      </c>
      <c r="F695" s="532">
        <f>SUM(F647:F678)</f>
        <v>612743014.75</v>
      </c>
      <c r="G695" s="532">
        <f t="shared" ref="G695:I695" si="40">SUM(G647:G678)</f>
        <v>962479522.125</v>
      </c>
      <c r="H695" s="532">
        <f t="shared" si="40"/>
        <v>919245142.13999999</v>
      </c>
      <c r="I695" s="406">
        <f t="shared" si="40"/>
        <v>970155824.29999995</v>
      </c>
    </row>
    <row r="696" spans="1:9" ht="27.95" customHeight="1" x14ac:dyDescent="0.25">
      <c r="A696" s="380"/>
      <c r="B696" s="381"/>
      <c r="C696" s="382"/>
      <c r="D696" s="381"/>
      <c r="E696" s="383" t="s">
        <v>420</v>
      </c>
      <c r="F696" s="433">
        <f>SUM(F681:F693)</f>
        <v>67300000</v>
      </c>
      <c r="G696" s="433">
        <f>SUM(G681:G693)</f>
        <v>94000000</v>
      </c>
      <c r="H696" s="433">
        <f>SUM(H681:H693)</f>
        <v>37897000</v>
      </c>
      <c r="I696" s="536">
        <f t="shared" ref="G696:I696" si="41">SUM(I681:I693)</f>
        <v>139000000</v>
      </c>
    </row>
    <row r="697" spans="1:9" ht="27.95" customHeight="1" x14ac:dyDescent="0.25">
      <c r="A697" s="527"/>
      <c r="B697" s="437"/>
      <c r="C697" s="541"/>
      <c r="D697" s="439"/>
      <c r="E697" s="563" t="s">
        <v>57</v>
      </c>
      <c r="F697" s="433">
        <f>SUM(F695:F696)</f>
        <v>680043014.75</v>
      </c>
      <c r="G697" s="433">
        <f t="shared" ref="G697:I697" si="42">SUM(G695:G696)</f>
        <v>1056479522.125</v>
      </c>
      <c r="H697" s="433">
        <f t="shared" si="42"/>
        <v>957142142.13999999</v>
      </c>
      <c r="I697" s="536">
        <f t="shared" si="42"/>
        <v>1109155824.3</v>
      </c>
    </row>
    <row r="698" spans="1:9" ht="18.75" x14ac:dyDescent="0.25">
      <c r="A698" s="969" t="s">
        <v>85</v>
      </c>
      <c r="B698" s="970"/>
      <c r="C698" s="970"/>
      <c r="D698" s="970"/>
      <c r="E698" s="970"/>
      <c r="F698" s="970"/>
      <c r="G698" s="970"/>
      <c r="H698" s="970"/>
      <c r="I698" s="971"/>
    </row>
    <row r="699" spans="1:9" ht="18.75" x14ac:dyDescent="0.25">
      <c r="A699" s="972" t="s">
        <v>1</v>
      </c>
      <c r="B699" s="973"/>
      <c r="C699" s="973"/>
      <c r="D699" s="973"/>
      <c r="E699" s="973"/>
      <c r="F699" s="973"/>
      <c r="G699" s="973"/>
      <c r="H699" s="973"/>
      <c r="I699" s="974"/>
    </row>
    <row r="700" spans="1:9" ht="18.75" x14ac:dyDescent="0.25">
      <c r="A700" s="972" t="s">
        <v>58</v>
      </c>
      <c r="B700" s="973"/>
      <c r="C700" s="973"/>
      <c r="D700" s="973"/>
      <c r="E700" s="973"/>
      <c r="F700" s="973"/>
      <c r="G700" s="973"/>
      <c r="H700" s="973"/>
      <c r="I700" s="974"/>
    </row>
    <row r="701" spans="1:9" ht="27.75" customHeight="1" x14ac:dyDescent="0.25">
      <c r="A701" s="1002" t="s">
        <v>379</v>
      </c>
      <c r="B701" s="1003"/>
      <c r="C701" s="1003"/>
      <c r="D701" s="1003"/>
      <c r="E701" s="1003"/>
      <c r="F701" s="1003"/>
      <c r="G701" s="1003"/>
      <c r="H701" s="1003"/>
      <c r="I701" s="1004"/>
    </row>
    <row r="702" spans="1:9" ht="18.75" x14ac:dyDescent="0.25">
      <c r="A702" s="993" t="s">
        <v>573</v>
      </c>
      <c r="B702" s="994"/>
      <c r="C702" s="994"/>
      <c r="D702" s="994"/>
      <c r="E702" s="994"/>
      <c r="F702" s="994"/>
      <c r="G702" s="994"/>
      <c r="H702" s="994"/>
      <c r="I702" s="995"/>
    </row>
    <row r="703" spans="1:9" s="311" customFormat="1" ht="35.25" x14ac:dyDescent="0.25">
      <c r="A703" s="390" t="s">
        <v>380</v>
      </c>
      <c r="B703" s="322" t="s">
        <v>88</v>
      </c>
      <c r="C703" s="322" t="s">
        <v>381</v>
      </c>
      <c r="D703" s="322" t="s">
        <v>5</v>
      </c>
      <c r="E703" s="391" t="s">
        <v>89</v>
      </c>
      <c r="F703" s="322" t="s">
        <v>7</v>
      </c>
      <c r="G703" s="322" t="s">
        <v>8</v>
      </c>
      <c r="H703" s="320" t="s">
        <v>382</v>
      </c>
      <c r="I703" s="416" t="s">
        <v>10</v>
      </c>
    </row>
    <row r="704" spans="1:9" ht="18" customHeight="1" x14ac:dyDescent="0.25">
      <c r="A704" s="442">
        <v>20000000</v>
      </c>
      <c r="B704" s="443"/>
      <c r="C704" s="444"/>
      <c r="D704" s="443"/>
      <c r="E704" s="445" t="s">
        <v>47</v>
      </c>
      <c r="F704" s="421"/>
      <c r="G704" s="421"/>
      <c r="H704" s="421"/>
      <c r="I704" s="421"/>
    </row>
    <row r="705" spans="1:9" ht="18" customHeight="1" x14ac:dyDescent="0.25">
      <c r="A705" s="318">
        <v>21000000</v>
      </c>
      <c r="B705" s="363"/>
      <c r="C705" s="397"/>
      <c r="D705" s="363"/>
      <c r="E705" s="398" t="s">
        <v>53</v>
      </c>
      <c r="F705" s="369"/>
      <c r="G705" s="369"/>
      <c r="H705" s="369"/>
      <c r="I705" s="369"/>
    </row>
    <row r="706" spans="1:9" ht="18" customHeight="1" x14ac:dyDescent="0.25">
      <c r="A706" s="318">
        <v>21010000</v>
      </c>
      <c r="B706" s="363"/>
      <c r="C706" s="397"/>
      <c r="D706" s="363"/>
      <c r="E706" s="398" t="s">
        <v>402</v>
      </c>
      <c r="F706" s="369"/>
      <c r="G706" s="369"/>
      <c r="H706" s="369"/>
      <c r="I706" s="369"/>
    </row>
    <row r="707" spans="1:9" ht="18" customHeight="1" x14ac:dyDescent="0.25">
      <c r="A707" s="403">
        <v>21010103</v>
      </c>
      <c r="B707" s="409" t="s">
        <v>21</v>
      </c>
      <c r="C707" s="328"/>
      <c r="D707" s="328" t="s">
        <v>12</v>
      </c>
      <c r="E707" s="401" t="s">
        <v>442</v>
      </c>
      <c r="F707" s="402">
        <v>4777511.7</v>
      </c>
      <c r="G707" s="524">
        <v>7166267.5499999998</v>
      </c>
      <c r="H707" s="404">
        <v>2811703.6</v>
      </c>
      <c r="I707" s="404">
        <v>4217555.4000000004</v>
      </c>
    </row>
    <row r="708" spans="1:9" ht="18" customHeight="1" x14ac:dyDescent="0.25">
      <c r="A708" s="403">
        <v>21010104</v>
      </c>
      <c r="B708" s="409" t="s">
        <v>21</v>
      </c>
      <c r="C708" s="328"/>
      <c r="D708" s="328" t="s">
        <v>12</v>
      </c>
      <c r="E708" s="401" t="s">
        <v>443</v>
      </c>
      <c r="F708" s="402">
        <v>3529354.7</v>
      </c>
      <c r="G708" s="524">
        <v>5294032.05</v>
      </c>
      <c r="H708" s="405">
        <v>2325477.15</v>
      </c>
      <c r="I708" s="405">
        <v>3488215.72</v>
      </c>
    </row>
    <row r="709" spans="1:9" ht="18" customHeight="1" x14ac:dyDescent="0.25">
      <c r="A709" s="403">
        <v>21010105</v>
      </c>
      <c r="B709" s="409" t="s">
        <v>21</v>
      </c>
      <c r="C709" s="328"/>
      <c r="D709" s="328" t="s">
        <v>12</v>
      </c>
      <c r="E709" s="401" t="s">
        <v>444</v>
      </c>
      <c r="F709" s="402">
        <v>826402.3</v>
      </c>
      <c r="G709" s="524">
        <v>1239603.45</v>
      </c>
      <c r="H709" s="405">
        <v>68835.679999999993</v>
      </c>
      <c r="I709" s="405">
        <v>103253.52</v>
      </c>
    </row>
    <row r="710" spans="1:9" ht="18" customHeight="1" x14ac:dyDescent="0.25">
      <c r="A710" s="403">
        <v>21010106</v>
      </c>
      <c r="B710" s="409" t="s">
        <v>21</v>
      </c>
      <c r="C710" s="328"/>
      <c r="D710" s="328" t="s">
        <v>12</v>
      </c>
      <c r="E710" s="401" t="s">
        <v>462</v>
      </c>
      <c r="F710" s="402">
        <v>0</v>
      </c>
      <c r="G710" s="524">
        <v>0</v>
      </c>
      <c r="H710" s="535"/>
      <c r="I710" s="405"/>
    </row>
    <row r="711" spans="1:9" ht="18" customHeight="1" x14ac:dyDescent="0.25">
      <c r="A711" s="538"/>
      <c r="B711" s="409" t="s">
        <v>21</v>
      </c>
      <c r="C711" s="328"/>
      <c r="D711" s="328" t="s">
        <v>12</v>
      </c>
      <c r="E711" s="335" t="s">
        <v>513</v>
      </c>
      <c r="F711" s="402">
        <v>0</v>
      </c>
      <c r="G711" s="524">
        <v>0</v>
      </c>
      <c r="H711" s="535"/>
      <c r="I711" s="405">
        <v>1080000</v>
      </c>
    </row>
    <row r="712" spans="1:9" ht="18" customHeight="1" x14ac:dyDescent="0.25">
      <c r="A712" s="318">
        <v>21020200</v>
      </c>
      <c r="B712" s="363"/>
      <c r="C712" s="397"/>
      <c r="D712" s="363"/>
      <c r="E712" s="398" t="s">
        <v>406</v>
      </c>
      <c r="F712" s="402">
        <v>0</v>
      </c>
      <c r="G712" s="524">
        <v>0</v>
      </c>
      <c r="H712" s="535"/>
      <c r="I712" s="405"/>
    </row>
    <row r="713" spans="1:9" ht="18" customHeight="1" x14ac:dyDescent="0.25">
      <c r="A713" s="318">
        <v>21020300</v>
      </c>
      <c r="B713" s="363"/>
      <c r="C713" s="397"/>
      <c r="D713" s="363"/>
      <c r="E713" s="398" t="s">
        <v>447</v>
      </c>
      <c r="F713" s="402">
        <v>0</v>
      </c>
      <c r="G713" s="524">
        <v>0</v>
      </c>
      <c r="H713" s="535"/>
      <c r="I713" s="405"/>
    </row>
    <row r="714" spans="1:9" s="310" customFormat="1" ht="18" customHeight="1" x14ac:dyDescent="0.25">
      <c r="A714" s="403">
        <v>21020301</v>
      </c>
      <c r="B714" s="409" t="s">
        <v>21</v>
      </c>
      <c r="C714" s="328"/>
      <c r="D714" s="328" t="s">
        <v>12</v>
      </c>
      <c r="E714" s="335" t="s">
        <v>448</v>
      </c>
      <c r="F714" s="402">
        <v>1672131.05</v>
      </c>
      <c r="G714" s="402">
        <v>2508196.5750000002</v>
      </c>
      <c r="H714" s="405">
        <v>984096.69</v>
      </c>
      <c r="I714" s="405">
        <v>1476145.04</v>
      </c>
    </row>
    <row r="715" spans="1:9" s="310" customFormat="1" ht="18" customHeight="1" x14ac:dyDescent="0.25">
      <c r="A715" s="403">
        <v>21020302</v>
      </c>
      <c r="B715" s="409" t="s">
        <v>21</v>
      </c>
      <c r="C715" s="328"/>
      <c r="D715" s="328" t="s">
        <v>12</v>
      </c>
      <c r="E715" s="335" t="s">
        <v>449</v>
      </c>
      <c r="F715" s="402">
        <v>964003.7</v>
      </c>
      <c r="G715" s="402">
        <v>1446005.55</v>
      </c>
      <c r="H715" s="405">
        <v>562340.59</v>
      </c>
      <c r="I715" s="405">
        <v>843510.88</v>
      </c>
    </row>
    <row r="716" spans="1:9" s="310" customFormat="1" ht="18" customHeight="1" x14ac:dyDescent="0.25">
      <c r="A716" s="403">
        <v>21020303</v>
      </c>
      <c r="B716" s="409" t="s">
        <v>21</v>
      </c>
      <c r="C716" s="328"/>
      <c r="D716" s="328" t="s">
        <v>12</v>
      </c>
      <c r="E716" s="335" t="s">
        <v>450</v>
      </c>
      <c r="F716" s="402">
        <v>54162</v>
      </c>
      <c r="G716" s="402">
        <v>81243</v>
      </c>
      <c r="H716" s="405">
        <v>13440</v>
      </c>
      <c r="I716" s="405">
        <v>20160</v>
      </c>
    </row>
    <row r="717" spans="1:9" s="310" customFormat="1" ht="18" customHeight="1" x14ac:dyDescent="0.25">
      <c r="A717" s="403">
        <v>21020304</v>
      </c>
      <c r="B717" s="409" t="s">
        <v>21</v>
      </c>
      <c r="C717" s="328"/>
      <c r="D717" s="328" t="s">
        <v>12</v>
      </c>
      <c r="E717" s="335" t="s">
        <v>408</v>
      </c>
      <c r="F717" s="402">
        <v>196378.05</v>
      </c>
      <c r="G717" s="402">
        <v>294567.07500000001</v>
      </c>
      <c r="H717" s="405">
        <v>140585.81</v>
      </c>
      <c r="I717" s="405">
        <v>210878.72</v>
      </c>
    </row>
    <row r="718" spans="1:9" ht="18" customHeight="1" x14ac:dyDescent="0.25">
      <c r="A718" s="403">
        <v>21020312</v>
      </c>
      <c r="B718" s="409" t="s">
        <v>21</v>
      </c>
      <c r="C718" s="328"/>
      <c r="D718" s="328" t="s">
        <v>12</v>
      </c>
      <c r="E718" s="335" t="s">
        <v>451</v>
      </c>
      <c r="F718" s="402">
        <v>0</v>
      </c>
      <c r="G718" s="402">
        <v>0</v>
      </c>
      <c r="H718" s="535"/>
      <c r="I718" s="405"/>
    </row>
    <row r="719" spans="1:9" ht="18" customHeight="1" x14ac:dyDescent="0.25">
      <c r="A719" s="403">
        <v>21020315</v>
      </c>
      <c r="B719" s="409" t="s">
        <v>21</v>
      </c>
      <c r="C719" s="328"/>
      <c r="D719" s="328" t="s">
        <v>12</v>
      </c>
      <c r="E719" s="335" t="s">
        <v>452</v>
      </c>
      <c r="F719" s="402">
        <v>381679.75</v>
      </c>
      <c r="G719" s="402">
        <v>572519.625</v>
      </c>
      <c r="H719" s="405">
        <v>233749.33</v>
      </c>
      <c r="I719" s="405">
        <v>350624</v>
      </c>
    </row>
    <row r="720" spans="1:9" ht="18" customHeight="1" x14ac:dyDescent="0.25">
      <c r="A720" s="403">
        <v>21020314</v>
      </c>
      <c r="B720" s="409" t="s">
        <v>21</v>
      </c>
      <c r="C720" s="328"/>
      <c r="D720" s="328" t="s">
        <v>12</v>
      </c>
      <c r="E720" s="335" t="s">
        <v>539</v>
      </c>
      <c r="F720" s="402">
        <v>459748</v>
      </c>
      <c r="G720" s="524">
        <v>689622</v>
      </c>
      <c r="H720" s="405"/>
      <c r="I720" s="405"/>
    </row>
    <row r="721" spans="1:9" ht="18" customHeight="1" x14ac:dyDescent="0.25">
      <c r="A721" s="403">
        <v>21020305</v>
      </c>
      <c r="B721" s="409" t="s">
        <v>21</v>
      </c>
      <c r="C721" s="328"/>
      <c r="D721" s="328" t="s">
        <v>12</v>
      </c>
      <c r="E721" s="335" t="s">
        <v>540</v>
      </c>
      <c r="F721" s="402">
        <v>403973.55</v>
      </c>
      <c r="G721" s="524">
        <v>605960.32499999995</v>
      </c>
      <c r="H721" s="405"/>
      <c r="I721" s="405"/>
    </row>
    <row r="722" spans="1:9" ht="18" customHeight="1" x14ac:dyDescent="0.25">
      <c r="A722" s="403">
        <v>21020306</v>
      </c>
      <c r="B722" s="409" t="s">
        <v>21</v>
      </c>
      <c r="C722" s="328"/>
      <c r="D722" s="328" t="s">
        <v>12</v>
      </c>
      <c r="E722" s="335" t="s">
        <v>541</v>
      </c>
      <c r="F722" s="402">
        <v>19278</v>
      </c>
      <c r="G722" s="524">
        <v>28917</v>
      </c>
      <c r="H722" s="405"/>
      <c r="I722" s="405"/>
    </row>
    <row r="723" spans="1:9" ht="18" customHeight="1" x14ac:dyDescent="0.25">
      <c r="A723" s="318">
        <v>21020400</v>
      </c>
      <c r="B723" s="363"/>
      <c r="C723" s="397"/>
      <c r="D723" s="363"/>
      <c r="E723" s="398" t="s">
        <v>574</v>
      </c>
      <c r="F723" s="402">
        <v>0</v>
      </c>
      <c r="G723" s="524">
        <v>0</v>
      </c>
      <c r="H723" s="535"/>
      <c r="I723" s="405"/>
    </row>
    <row r="724" spans="1:9" ht="18" customHeight="1" x14ac:dyDescent="0.25">
      <c r="A724" s="403">
        <v>21020401</v>
      </c>
      <c r="B724" s="409" t="s">
        <v>21</v>
      </c>
      <c r="C724" s="328"/>
      <c r="D724" s="328" t="s">
        <v>12</v>
      </c>
      <c r="E724" s="335" t="s">
        <v>448</v>
      </c>
      <c r="F724" s="402">
        <v>1229855.6499999999</v>
      </c>
      <c r="G724" s="524">
        <v>1844783.4750000001</v>
      </c>
      <c r="H724" s="405">
        <v>816734.17</v>
      </c>
      <c r="I724" s="405">
        <v>1225101.25</v>
      </c>
    </row>
    <row r="725" spans="1:9" ht="18" customHeight="1" x14ac:dyDescent="0.25">
      <c r="A725" s="538">
        <v>21020402</v>
      </c>
      <c r="B725" s="409" t="s">
        <v>21</v>
      </c>
      <c r="C725" s="427"/>
      <c r="D725" s="328" t="s">
        <v>12</v>
      </c>
      <c r="E725" s="335" t="s">
        <v>449</v>
      </c>
      <c r="F725" s="402">
        <v>702781.7</v>
      </c>
      <c r="G725" s="524">
        <v>1054172.55</v>
      </c>
      <c r="H725" s="405">
        <v>466703.24</v>
      </c>
      <c r="I725" s="405">
        <v>700054.86</v>
      </c>
    </row>
    <row r="726" spans="1:9" ht="18" customHeight="1" x14ac:dyDescent="0.25">
      <c r="A726" s="538">
        <v>21020403</v>
      </c>
      <c r="B726" s="409" t="s">
        <v>21</v>
      </c>
      <c r="C726" s="427"/>
      <c r="D726" s="328" t="s">
        <v>12</v>
      </c>
      <c r="E726" s="335" t="s">
        <v>450</v>
      </c>
      <c r="F726" s="402">
        <v>71604</v>
      </c>
      <c r="G726" s="524">
        <v>107406</v>
      </c>
      <c r="H726" s="405">
        <v>55440</v>
      </c>
      <c r="I726" s="405">
        <v>83160</v>
      </c>
    </row>
    <row r="727" spans="1:9" ht="18" customHeight="1" x14ac:dyDescent="0.25">
      <c r="A727" s="538">
        <v>21020404</v>
      </c>
      <c r="B727" s="409" t="s">
        <v>21</v>
      </c>
      <c r="C727" s="427"/>
      <c r="D727" s="328" t="s">
        <v>12</v>
      </c>
      <c r="E727" s="335" t="s">
        <v>408</v>
      </c>
      <c r="F727" s="402">
        <v>175699.25</v>
      </c>
      <c r="G727" s="524">
        <v>263548.875</v>
      </c>
      <c r="H727" s="405">
        <v>116679.64</v>
      </c>
      <c r="I727" s="405">
        <v>175019.46</v>
      </c>
    </row>
    <row r="728" spans="1:9" ht="18" customHeight="1" x14ac:dyDescent="0.25">
      <c r="A728" s="538">
        <v>21020412</v>
      </c>
      <c r="B728" s="409" t="s">
        <v>21</v>
      </c>
      <c r="C728" s="427"/>
      <c r="D728" s="328" t="s">
        <v>12</v>
      </c>
      <c r="E728" s="335" t="s">
        <v>451</v>
      </c>
      <c r="F728" s="402">
        <v>0</v>
      </c>
      <c r="G728" s="524">
        <v>0</v>
      </c>
      <c r="H728" s="535"/>
      <c r="I728" s="405"/>
    </row>
    <row r="729" spans="1:9" ht="18" customHeight="1" x14ac:dyDescent="0.25">
      <c r="A729" s="538">
        <v>21020415</v>
      </c>
      <c r="B729" s="409" t="s">
        <v>21</v>
      </c>
      <c r="C729" s="427"/>
      <c r="D729" s="328" t="s">
        <v>12</v>
      </c>
      <c r="E729" s="335" t="s">
        <v>452</v>
      </c>
      <c r="F729" s="402">
        <v>400099.25</v>
      </c>
      <c r="G729" s="524">
        <v>600148.875</v>
      </c>
      <c r="H729" s="405">
        <v>292210.45</v>
      </c>
      <c r="I729" s="405">
        <v>438315.68</v>
      </c>
    </row>
    <row r="730" spans="1:9" ht="18" customHeight="1" x14ac:dyDescent="0.25">
      <c r="A730" s="423">
        <v>21020501</v>
      </c>
      <c r="B730" s="424"/>
      <c r="C730" s="425"/>
      <c r="D730" s="424"/>
      <c r="E730" s="388" t="s">
        <v>575</v>
      </c>
      <c r="F730" s="402">
        <v>0</v>
      </c>
      <c r="G730" s="524">
        <v>0</v>
      </c>
      <c r="H730" s="535"/>
      <c r="I730" s="405"/>
    </row>
    <row r="731" spans="1:9" ht="18" customHeight="1" x14ac:dyDescent="0.25">
      <c r="A731" s="403">
        <v>21020501</v>
      </c>
      <c r="B731" s="409" t="s">
        <v>21</v>
      </c>
      <c r="C731" s="328"/>
      <c r="D731" s="328" t="s">
        <v>12</v>
      </c>
      <c r="E731" s="335" t="s">
        <v>448</v>
      </c>
      <c r="F731" s="402">
        <v>289243.09999999998</v>
      </c>
      <c r="G731" s="524">
        <v>433864.65</v>
      </c>
      <c r="H731" s="405">
        <v>24092.49</v>
      </c>
      <c r="I731" s="405">
        <v>36138.730000000003</v>
      </c>
    </row>
    <row r="732" spans="1:9" ht="18" customHeight="1" x14ac:dyDescent="0.25">
      <c r="A732" s="538">
        <v>21020502</v>
      </c>
      <c r="B732" s="409" t="s">
        <v>21</v>
      </c>
      <c r="C732" s="427"/>
      <c r="D732" s="328" t="s">
        <v>12</v>
      </c>
      <c r="E732" s="335" t="s">
        <v>449</v>
      </c>
      <c r="F732" s="402">
        <v>165283.35</v>
      </c>
      <c r="G732" s="524">
        <v>247925.02499999999</v>
      </c>
      <c r="H732" s="405">
        <v>13767.13</v>
      </c>
      <c r="I732" s="405">
        <v>20650.7</v>
      </c>
    </row>
    <row r="733" spans="1:9" ht="18" customHeight="1" x14ac:dyDescent="0.25">
      <c r="A733" s="538">
        <v>21020503</v>
      </c>
      <c r="B733" s="409" t="s">
        <v>21</v>
      </c>
      <c r="C733" s="427"/>
      <c r="D733" s="328" t="s">
        <v>12</v>
      </c>
      <c r="E733" s="335" t="s">
        <v>450</v>
      </c>
      <c r="F733" s="402">
        <v>22950</v>
      </c>
      <c r="G733" s="524">
        <v>34425</v>
      </c>
      <c r="H733" s="405">
        <v>3600</v>
      </c>
      <c r="I733" s="405">
        <v>5400</v>
      </c>
    </row>
    <row r="734" spans="1:9" ht="18" customHeight="1" x14ac:dyDescent="0.25">
      <c r="A734" s="538">
        <v>21020504</v>
      </c>
      <c r="B734" s="409" t="s">
        <v>21</v>
      </c>
      <c r="C734" s="427"/>
      <c r="D734" s="328" t="s">
        <v>12</v>
      </c>
      <c r="E734" s="335" t="s">
        <v>408</v>
      </c>
      <c r="F734" s="402">
        <v>41322.75</v>
      </c>
      <c r="G734" s="524">
        <v>61984.125</v>
      </c>
      <c r="H734" s="405">
        <v>3441.79</v>
      </c>
      <c r="I734" s="405">
        <v>5162.68</v>
      </c>
    </row>
    <row r="735" spans="1:9" ht="18" customHeight="1" x14ac:dyDescent="0.25">
      <c r="A735" s="538">
        <v>21020512</v>
      </c>
      <c r="B735" s="409" t="s">
        <v>21</v>
      </c>
      <c r="C735" s="427"/>
      <c r="D735" s="328" t="s">
        <v>12</v>
      </c>
      <c r="E735" s="335" t="s">
        <v>451</v>
      </c>
      <c r="F735" s="402">
        <v>0</v>
      </c>
      <c r="G735" s="524">
        <v>0</v>
      </c>
      <c r="H735" s="535"/>
      <c r="I735" s="405"/>
    </row>
    <row r="736" spans="1:9" ht="18" customHeight="1" x14ac:dyDescent="0.25">
      <c r="A736" s="538"/>
      <c r="B736" s="409" t="s">
        <v>21</v>
      </c>
      <c r="C736" s="427"/>
      <c r="D736" s="328" t="s">
        <v>12</v>
      </c>
      <c r="E736" s="335" t="s">
        <v>532</v>
      </c>
      <c r="F736" s="402"/>
      <c r="G736" s="532">
        <v>5250000</v>
      </c>
      <c r="H736" s="405"/>
      <c r="I736" s="407"/>
    </row>
    <row r="737" spans="1:9" ht="18" customHeight="1" x14ac:dyDescent="0.25">
      <c r="A737" s="538">
        <v>21020515</v>
      </c>
      <c r="B737" s="409" t="s">
        <v>21</v>
      </c>
      <c r="C737" s="427"/>
      <c r="D737" s="328" t="s">
        <v>12</v>
      </c>
      <c r="E737" s="335" t="s">
        <v>452</v>
      </c>
      <c r="F737" s="402">
        <v>296322.75</v>
      </c>
      <c r="G737" s="524">
        <v>444484.125</v>
      </c>
      <c r="H737" s="405">
        <v>46718.879999999997</v>
      </c>
      <c r="I737" s="405">
        <v>70078.320000000007</v>
      </c>
    </row>
    <row r="738" spans="1:9" ht="18" customHeight="1" x14ac:dyDescent="0.25">
      <c r="A738" s="423">
        <v>21020600</v>
      </c>
      <c r="B738" s="424"/>
      <c r="C738" s="425"/>
      <c r="D738" s="424"/>
      <c r="E738" s="398" t="s">
        <v>418</v>
      </c>
      <c r="F738" s="402"/>
      <c r="G738" s="524"/>
      <c r="H738" s="402"/>
      <c r="I738" s="402"/>
    </row>
    <row r="739" spans="1:9" ht="18" customHeight="1" x14ac:dyDescent="0.25">
      <c r="A739" s="538">
        <v>21020605</v>
      </c>
      <c r="B739" s="409" t="s">
        <v>21</v>
      </c>
      <c r="C739" s="427"/>
      <c r="D739" s="328" t="s">
        <v>12</v>
      </c>
      <c r="E739" s="401" t="s">
        <v>518</v>
      </c>
      <c r="F739" s="402">
        <v>6800000</v>
      </c>
      <c r="G739" s="524">
        <v>10000000</v>
      </c>
      <c r="H739" s="429">
        <v>4800000</v>
      </c>
      <c r="I739" s="402"/>
    </row>
    <row r="740" spans="1:9" ht="18" customHeight="1" x14ac:dyDescent="0.25">
      <c r="A740" s="408">
        <v>22020000</v>
      </c>
      <c r="B740" s="411"/>
      <c r="C740" s="410"/>
      <c r="D740" s="411"/>
      <c r="E740" s="412" t="s">
        <v>420</v>
      </c>
      <c r="F740" s="402"/>
      <c r="G740" s="524"/>
      <c r="H740" s="402"/>
      <c r="I740" s="402"/>
    </row>
    <row r="741" spans="1:9" ht="18" customHeight="1" x14ac:dyDescent="0.25">
      <c r="A741" s="408">
        <v>22020100</v>
      </c>
      <c r="B741" s="411"/>
      <c r="C741" s="410"/>
      <c r="D741" s="411"/>
      <c r="E741" s="412" t="s">
        <v>480</v>
      </c>
      <c r="F741" s="402"/>
      <c r="G741" s="524"/>
      <c r="H741" s="402"/>
      <c r="I741" s="402"/>
    </row>
    <row r="742" spans="1:9" ht="18" customHeight="1" x14ac:dyDescent="0.25">
      <c r="A742" s="332">
        <v>22020102</v>
      </c>
      <c r="B742" s="409" t="s">
        <v>17</v>
      </c>
      <c r="C742" s="334"/>
      <c r="D742" s="328" t="s">
        <v>12</v>
      </c>
      <c r="E742" s="413" t="s">
        <v>422</v>
      </c>
      <c r="F742" s="402">
        <v>600000</v>
      </c>
      <c r="G742" s="524">
        <v>1000000</v>
      </c>
      <c r="H742" s="402">
        <v>700000</v>
      </c>
      <c r="I742" s="402">
        <v>1000000</v>
      </c>
    </row>
    <row r="743" spans="1:9" ht="18" customHeight="1" x14ac:dyDescent="0.25">
      <c r="A743" s="408">
        <v>22020300</v>
      </c>
      <c r="B743" s="411"/>
      <c r="C743" s="410"/>
      <c r="D743" s="411"/>
      <c r="E743" s="412" t="s">
        <v>468</v>
      </c>
      <c r="F743" s="402"/>
      <c r="G743" s="524"/>
      <c r="H743" s="402"/>
      <c r="I743" s="402"/>
    </row>
    <row r="744" spans="1:9" ht="18" customHeight="1" x14ac:dyDescent="0.25">
      <c r="A744" s="332">
        <v>22020311</v>
      </c>
      <c r="B744" s="409" t="s">
        <v>21</v>
      </c>
      <c r="C744" s="334"/>
      <c r="D744" s="328" t="s">
        <v>12</v>
      </c>
      <c r="E744" s="413" t="s">
        <v>576</v>
      </c>
      <c r="F744" s="402">
        <v>20000000</v>
      </c>
      <c r="G744" s="524">
        <v>25000000</v>
      </c>
      <c r="H744" s="429">
        <v>10000000</v>
      </c>
      <c r="I744" s="402">
        <v>45000000</v>
      </c>
    </row>
    <row r="745" spans="1:9" ht="18" customHeight="1" x14ac:dyDescent="0.25">
      <c r="A745" s="332">
        <v>22020313</v>
      </c>
      <c r="B745" s="409" t="s">
        <v>21</v>
      </c>
      <c r="C745" s="334"/>
      <c r="D745" s="328" t="s">
        <v>12</v>
      </c>
      <c r="E745" s="413" t="s">
        <v>458</v>
      </c>
      <c r="F745" s="402"/>
      <c r="G745" s="524"/>
      <c r="H745" s="402"/>
      <c r="I745" s="429"/>
    </row>
    <row r="746" spans="1:9" ht="18" customHeight="1" x14ac:dyDescent="0.25">
      <c r="A746" s="408">
        <v>22020600</v>
      </c>
      <c r="B746" s="411"/>
      <c r="C746" s="410"/>
      <c r="D746" s="411"/>
      <c r="E746" s="388" t="s">
        <v>577</v>
      </c>
      <c r="F746" s="402"/>
      <c r="G746" s="524"/>
      <c r="H746" s="402"/>
      <c r="I746" s="402"/>
    </row>
    <row r="747" spans="1:9" ht="18" customHeight="1" x14ac:dyDescent="0.25">
      <c r="A747" s="332">
        <v>22020601</v>
      </c>
      <c r="B747" s="409" t="s">
        <v>21</v>
      </c>
      <c r="C747" s="334"/>
      <c r="D747" s="328" t="s">
        <v>12</v>
      </c>
      <c r="E747" s="413" t="s">
        <v>578</v>
      </c>
      <c r="F747" s="402">
        <v>8000000</v>
      </c>
      <c r="G747" s="524">
        <v>10000000</v>
      </c>
      <c r="H747" s="429">
        <v>150000</v>
      </c>
      <c r="I747" s="402">
        <v>2000000</v>
      </c>
    </row>
    <row r="748" spans="1:9" ht="18" customHeight="1" x14ac:dyDescent="0.25">
      <c r="A748" s="408">
        <v>22021000</v>
      </c>
      <c r="B748" s="411"/>
      <c r="C748" s="410"/>
      <c r="D748" s="411"/>
      <c r="E748" s="412" t="s">
        <v>435</v>
      </c>
      <c r="F748" s="402"/>
      <c r="G748" s="524"/>
      <c r="H748" s="402"/>
      <c r="I748" s="402"/>
    </row>
    <row r="749" spans="1:9" ht="18" customHeight="1" x14ac:dyDescent="0.25">
      <c r="A749" s="332">
        <v>22021003</v>
      </c>
      <c r="B749" s="409" t="s">
        <v>21</v>
      </c>
      <c r="C749" s="334"/>
      <c r="D749" s="328" t="s">
        <v>12</v>
      </c>
      <c r="E749" s="335" t="s">
        <v>438</v>
      </c>
      <c r="F749" s="402">
        <v>730000</v>
      </c>
      <c r="G749" s="524">
        <v>1000000</v>
      </c>
      <c r="H749" s="429">
        <v>450000</v>
      </c>
      <c r="I749" s="402">
        <v>1000000</v>
      </c>
    </row>
    <row r="750" spans="1:9" ht="18" customHeight="1" x14ac:dyDescent="0.25">
      <c r="A750" s="332">
        <v>22021016</v>
      </c>
      <c r="B750" s="409" t="s">
        <v>21</v>
      </c>
      <c r="C750" s="334"/>
      <c r="D750" s="328" t="s">
        <v>12</v>
      </c>
      <c r="E750" s="335" t="s">
        <v>579</v>
      </c>
      <c r="F750" s="402">
        <v>1300000</v>
      </c>
      <c r="G750" s="524">
        <v>2000000</v>
      </c>
      <c r="H750" s="402">
        <v>500000</v>
      </c>
      <c r="I750" s="402">
        <v>2000000</v>
      </c>
    </row>
    <row r="751" spans="1:9" ht="18" customHeight="1" x14ac:dyDescent="0.25">
      <c r="A751" s="332">
        <v>22021017</v>
      </c>
      <c r="B751" s="409" t="s">
        <v>21</v>
      </c>
      <c r="C751" s="334"/>
      <c r="D751" s="328" t="s">
        <v>12</v>
      </c>
      <c r="E751" s="413" t="s">
        <v>553</v>
      </c>
      <c r="F751" s="402">
        <v>1000000</v>
      </c>
      <c r="G751" s="524">
        <v>2000000</v>
      </c>
      <c r="H751" s="429">
        <v>50000</v>
      </c>
      <c r="I751" s="402">
        <v>1000000</v>
      </c>
    </row>
    <row r="752" spans="1:9" ht="18" customHeight="1" x14ac:dyDescent="0.25">
      <c r="A752" s="408">
        <v>22040000</v>
      </c>
      <c r="B752" s="411"/>
      <c r="C752" s="410"/>
      <c r="D752" s="411"/>
      <c r="E752" s="412" t="s">
        <v>580</v>
      </c>
      <c r="F752" s="402"/>
      <c r="G752" s="524"/>
      <c r="H752" s="402"/>
      <c r="I752" s="402"/>
    </row>
    <row r="753" spans="1:9" ht="18" customHeight="1" x14ac:dyDescent="0.25">
      <c r="A753" s="408">
        <v>22040100</v>
      </c>
      <c r="B753" s="411"/>
      <c r="C753" s="410"/>
      <c r="D753" s="411"/>
      <c r="E753" s="412" t="s">
        <v>439</v>
      </c>
      <c r="F753" s="402"/>
      <c r="G753" s="524"/>
      <c r="H753" s="402"/>
      <c r="I753" s="402"/>
    </row>
    <row r="754" spans="1:9" s="311" customFormat="1" ht="39.950000000000003" customHeight="1" x14ac:dyDescent="0.25">
      <c r="A754" s="332">
        <v>22040109</v>
      </c>
      <c r="B754" s="539" t="s">
        <v>21</v>
      </c>
      <c r="C754" s="334"/>
      <c r="D754" s="328" t="s">
        <v>12</v>
      </c>
      <c r="E754" s="335" t="s">
        <v>581</v>
      </c>
      <c r="F754" s="402"/>
      <c r="G754" s="524"/>
      <c r="H754" s="429">
        <v>33300000</v>
      </c>
      <c r="I754" s="429">
        <v>45000000</v>
      </c>
    </row>
    <row r="755" spans="1:9" ht="18.75" x14ac:dyDescent="0.25">
      <c r="A755" s="408"/>
      <c r="B755" s="411"/>
      <c r="C755" s="410"/>
      <c r="D755" s="411"/>
      <c r="E755" s="388" t="s">
        <v>53</v>
      </c>
      <c r="F755" s="532">
        <f>SUM(F707:F739)</f>
        <v>23479784.600000001</v>
      </c>
      <c r="G755" s="532">
        <f>SUM(G707:G739)</f>
        <v>40269676.899999999</v>
      </c>
      <c r="H755" s="532">
        <f>SUM(H707:H739)</f>
        <v>13779616.639999999</v>
      </c>
      <c r="I755" s="406">
        <f>SUM(I707:I739)</f>
        <v>14549424.960000001</v>
      </c>
    </row>
    <row r="756" spans="1:9" ht="18.75" x14ac:dyDescent="0.25">
      <c r="A756" s="380"/>
      <c r="B756" s="381"/>
      <c r="C756" s="382"/>
      <c r="D756" s="381"/>
      <c r="E756" s="383" t="s">
        <v>420</v>
      </c>
      <c r="F756" s="433">
        <f>SUM(F742:F754)</f>
        <v>31630000</v>
      </c>
      <c r="G756" s="433">
        <f>SUM(G742:G754)</f>
        <v>41000000</v>
      </c>
      <c r="H756" s="433">
        <f>SUM(H742:H754)</f>
        <v>45150000</v>
      </c>
      <c r="I756" s="536">
        <f>SUM(I742:I754)</f>
        <v>97000000</v>
      </c>
    </row>
    <row r="757" spans="1:9" ht="18.75" x14ac:dyDescent="0.25">
      <c r="A757" s="527"/>
      <c r="B757" s="437"/>
      <c r="C757" s="541"/>
      <c r="D757" s="439"/>
      <c r="E757" s="563" t="s">
        <v>57</v>
      </c>
      <c r="F757" s="564">
        <f>SUM(F755:F756)</f>
        <v>55109784.600000001</v>
      </c>
      <c r="G757" s="564">
        <f>SUM(G755:G756)</f>
        <v>81269676.900000006</v>
      </c>
      <c r="H757" s="564">
        <f>SUM(H755:H756)</f>
        <v>58929616.640000001</v>
      </c>
      <c r="I757" s="565">
        <f>SUM(I755:I756)</f>
        <v>111549424.96000001</v>
      </c>
    </row>
    <row r="758" spans="1:9" ht="18.75" x14ac:dyDescent="0.25">
      <c r="A758" s="969" t="s">
        <v>85</v>
      </c>
      <c r="B758" s="970"/>
      <c r="C758" s="970"/>
      <c r="D758" s="970"/>
      <c r="E758" s="970"/>
      <c r="F758" s="970"/>
      <c r="G758" s="970"/>
      <c r="H758" s="970"/>
      <c r="I758" s="971"/>
    </row>
    <row r="759" spans="1:9" ht="18.75" x14ac:dyDescent="0.25">
      <c r="A759" s="972" t="s">
        <v>1</v>
      </c>
      <c r="B759" s="973"/>
      <c r="C759" s="973"/>
      <c r="D759" s="973"/>
      <c r="E759" s="973"/>
      <c r="F759" s="973"/>
      <c r="G759" s="973"/>
      <c r="H759" s="973"/>
      <c r="I759" s="974"/>
    </row>
    <row r="760" spans="1:9" ht="30" customHeight="1" x14ac:dyDescent="0.25">
      <c r="A760" s="972" t="s">
        <v>58</v>
      </c>
      <c r="B760" s="973"/>
      <c r="C760" s="973"/>
      <c r="D760" s="973"/>
      <c r="E760" s="973"/>
      <c r="F760" s="973"/>
      <c r="G760" s="973"/>
      <c r="H760" s="973"/>
      <c r="I760" s="974"/>
    </row>
    <row r="761" spans="1:9" ht="18.75" x14ac:dyDescent="0.25">
      <c r="A761" s="993" t="s">
        <v>582</v>
      </c>
      <c r="B761" s="994"/>
      <c r="C761" s="994"/>
      <c r="D761" s="994"/>
      <c r="E761" s="994"/>
      <c r="F761" s="994"/>
      <c r="G761" s="994"/>
      <c r="H761" s="994"/>
      <c r="I761" s="995"/>
    </row>
    <row r="762" spans="1:9" s="311" customFormat="1" ht="35.25" x14ac:dyDescent="0.25">
      <c r="A762" s="390" t="s">
        <v>380</v>
      </c>
      <c r="B762" s="322" t="s">
        <v>88</v>
      </c>
      <c r="C762" s="322" t="s">
        <v>381</v>
      </c>
      <c r="D762" s="322" t="s">
        <v>5</v>
      </c>
      <c r="E762" s="391" t="s">
        <v>89</v>
      </c>
      <c r="F762" s="322" t="s">
        <v>7</v>
      </c>
      <c r="G762" s="322" t="s">
        <v>8</v>
      </c>
      <c r="H762" s="320" t="s">
        <v>382</v>
      </c>
      <c r="I762" s="416" t="s">
        <v>10</v>
      </c>
    </row>
    <row r="763" spans="1:9" ht="18" customHeight="1" x14ac:dyDescent="0.25">
      <c r="A763" s="442">
        <v>20000000</v>
      </c>
      <c r="B763" s="443"/>
      <c r="C763" s="444"/>
      <c r="D763" s="443"/>
      <c r="E763" s="445" t="s">
        <v>47</v>
      </c>
      <c r="F763" s="421"/>
      <c r="G763" s="421"/>
      <c r="H763" s="421"/>
      <c r="I763" s="421"/>
    </row>
    <row r="764" spans="1:9" ht="18" customHeight="1" x14ac:dyDescent="0.25">
      <c r="A764" s="318">
        <v>21000000</v>
      </c>
      <c r="B764" s="363"/>
      <c r="C764" s="397"/>
      <c r="D764" s="363"/>
      <c r="E764" s="398" t="s">
        <v>53</v>
      </c>
      <c r="F764" s="369"/>
      <c r="G764" s="369"/>
      <c r="H764" s="369"/>
      <c r="I764" s="369"/>
    </row>
    <row r="765" spans="1:9" ht="18" customHeight="1" x14ac:dyDescent="0.25">
      <c r="A765" s="318">
        <v>21010000</v>
      </c>
      <c r="B765" s="363"/>
      <c r="C765" s="397"/>
      <c r="D765" s="363"/>
      <c r="E765" s="398" t="s">
        <v>402</v>
      </c>
      <c r="F765" s="369"/>
      <c r="G765" s="369"/>
      <c r="H765" s="369"/>
      <c r="I765" s="369"/>
    </row>
    <row r="766" spans="1:9" ht="18" customHeight="1" x14ac:dyDescent="0.25">
      <c r="A766" s="403">
        <v>21010103</v>
      </c>
      <c r="B766" s="409" t="s">
        <v>21</v>
      </c>
      <c r="C766" s="328"/>
      <c r="D766" s="328" t="s">
        <v>12</v>
      </c>
      <c r="E766" s="401" t="s">
        <v>442</v>
      </c>
      <c r="F766" s="369">
        <v>1367684.85</v>
      </c>
      <c r="G766" s="503">
        <v>2051527.2749999999</v>
      </c>
      <c r="H766" s="404">
        <v>491902.4</v>
      </c>
      <c r="I766" s="460">
        <v>737853.6</v>
      </c>
    </row>
    <row r="767" spans="1:9" ht="18" customHeight="1" x14ac:dyDescent="0.25">
      <c r="A767" s="403">
        <v>21010104</v>
      </c>
      <c r="B767" s="409" t="s">
        <v>21</v>
      </c>
      <c r="C767" s="328"/>
      <c r="D767" s="328" t="s">
        <v>12</v>
      </c>
      <c r="E767" s="401" t="s">
        <v>443</v>
      </c>
      <c r="F767" s="369">
        <v>2184532.2999999998</v>
      </c>
      <c r="G767" s="524">
        <v>3276798.45</v>
      </c>
      <c r="H767" s="405">
        <v>1152437.52</v>
      </c>
      <c r="I767" s="405">
        <v>1728656.28</v>
      </c>
    </row>
    <row r="768" spans="1:9" ht="18" customHeight="1" x14ac:dyDescent="0.25">
      <c r="A768" s="403">
        <v>21010105</v>
      </c>
      <c r="B768" s="409" t="s">
        <v>21</v>
      </c>
      <c r="C768" s="328"/>
      <c r="D768" s="328" t="s">
        <v>12</v>
      </c>
      <c r="E768" s="401" t="s">
        <v>444</v>
      </c>
      <c r="F768" s="369">
        <v>324048.90000000002</v>
      </c>
      <c r="G768" s="524">
        <v>486073.35</v>
      </c>
      <c r="H768" s="405">
        <v>472883.68</v>
      </c>
      <c r="I768" s="405">
        <v>709325.52</v>
      </c>
    </row>
    <row r="769" spans="1:9" ht="18" customHeight="1" x14ac:dyDescent="0.25">
      <c r="A769" s="403">
        <v>21010106</v>
      </c>
      <c r="B769" s="409" t="s">
        <v>21</v>
      </c>
      <c r="C769" s="328"/>
      <c r="D769" s="328" t="s">
        <v>12</v>
      </c>
      <c r="E769" s="401" t="s">
        <v>462</v>
      </c>
      <c r="F769" s="369">
        <v>0</v>
      </c>
      <c r="G769" s="524">
        <v>0</v>
      </c>
      <c r="H769" s="486"/>
      <c r="I769" s="405"/>
    </row>
    <row r="770" spans="1:9" ht="18" customHeight="1" x14ac:dyDescent="0.25">
      <c r="A770" s="449"/>
      <c r="B770" s="409" t="s">
        <v>21</v>
      </c>
      <c r="C770" s="328"/>
      <c r="D770" s="328" t="s">
        <v>12</v>
      </c>
      <c r="E770" s="335" t="s">
        <v>513</v>
      </c>
      <c r="F770" s="369">
        <v>0</v>
      </c>
      <c r="G770" s="524">
        <v>0</v>
      </c>
      <c r="H770" s="486"/>
      <c r="I770" s="405">
        <v>600000</v>
      </c>
    </row>
    <row r="771" spans="1:9" ht="18" customHeight="1" x14ac:dyDescent="0.25">
      <c r="A771" s="318">
        <v>21020000</v>
      </c>
      <c r="B771" s="363"/>
      <c r="C771" s="397"/>
      <c r="D771" s="397"/>
      <c r="E771" s="398" t="s">
        <v>405</v>
      </c>
      <c r="F771" s="369">
        <v>0</v>
      </c>
      <c r="G771" s="524">
        <v>0</v>
      </c>
      <c r="H771" s="486"/>
      <c r="I771" s="405"/>
    </row>
    <row r="772" spans="1:9" ht="18" customHeight="1" x14ac:dyDescent="0.25">
      <c r="A772" s="318">
        <v>21020300</v>
      </c>
      <c r="B772" s="363"/>
      <c r="C772" s="397"/>
      <c r="D772" s="397"/>
      <c r="E772" s="398" t="s">
        <v>447</v>
      </c>
      <c r="F772" s="369">
        <v>0</v>
      </c>
      <c r="G772" s="524">
        <v>0</v>
      </c>
      <c r="H772" s="486"/>
      <c r="I772" s="405"/>
    </row>
    <row r="773" spans="1:9" ht="18" customHeight="1" x14ac:dyDescent="0.25">
      <c r="A773" s="403">
        <v>21020301</v>
      </c>
      <c r="B773" s="409" t="s">
        <v>21</v>
      </c>
      <c r="C773" s="328"/>
      <c r="D773" s="328" t="s">
        <v>12</v>
      </c>
      <c r="E773" s="335" t="s">
        <v>448</v>
      </c>
      <c r="F773" s="369">
        <v>478868.75</v>
      </c>
      <c r="G773" s="524">
        <v>718303.125</v>
      </c>
      <c r="H773" s="405">
        <v>172165.84</v>
      </c>
      <c r="I773" s="405">
        <v>258248.76</v>
      </c>
    </row>
    <row r="774" spans="1:9" ht="18" customHeight="1" x14ac:dyDescent="0.25">
      <c r="A774" s="403">
        <v>21020302</v>
      </c>
      <c r="B774" s="409" t="s">
        <v>21</v>
      </c>
      <c r="C774" s="328"/>
      <c r="D774" s="328" t="s">
        <v>12</v>
      </c>
      <c r="E774" s="335" t="s">
        <v>449</v>
      </c>
      <c r="F774" s="369">
        <v>273639.65000000002</v>
      </c>
      <c r="G774" s="524">
        <v>410459.47499999998</v>
      </c>
      <c r="H774" s="405">
        <v>98380.479999999996</v>
      </c>
      <c r="I774" s="405">
        <v>147570.72</v>
      </c>
    </row>
    <row r="775" spans="1:9" ht="18" customHeight="1" x14ac:dyDescent="0.25">
      <c r="A775" s="403">
        <v>21020303</v>
      </c>
      <c r="B775" s="409" t="s">
        <v>21</v>
      </c>
      <c r="C775" s="328"/>
      <c r="D775" s="328" t="s">
        <v>12</v>
      </c>
      <c r="E775" s="335" t="s">
        <v>450</v>
      </c>
      <c r="F775" s="369">
        <v>15606</v>
      </c>
      <c r="G775" s="524">
        <v>23409</v>
      </c>
      <c r="H775" s="405">
        <v>480</v>
      </c>
      <c r="I775" s="405">
        <v>720</v>
      </c>
    </row>
    <row r="776" spans="1:9" ht="18" customHeight="1" x14ac:dyDescent="0.25">
      <c r="A776" s="403">
        <v>21020304</v>
      </c>
      <c r="B776" s="409" t="s">
        <v>21</v>
      </c>
      <c r="C776" s="328"/>
      <c r="D776" s="328" t="s">
        <v>12</v>
      </c>
      <c r="E776" s="335" t="s">
        <v>408</v>
      </c>
      <c r="F776" s="369">
        <v>68410.55</v>
      </c>
      <c r="G776" s="524">
        <v>102615.825</v>
      </c>
      <c r="H776" s="405">
        <v>24595.119999999999</v>
      </c>
      <c r="I776" s="405">
        <v>36892.68</v>
      </c>
    </row>
    <row r="777" spans="1:9" ht="18" customHeight="1" x14ac:dyDescent="0.25">
      <c r="A777" s="403">
        <v>21020312</v>
      </c>
      <c r="B777" s="409" t="s">
        <v>21</v>
      </c>
      <c r="C777" s="328"/>
      <c r="D777" s="328" t="s">
        <v>12</v>
      </c>
      <c r="E777" s="335" t="s">
        <v>451</v>
      </c>
      <c r="F777" s="369">
        <v>0</v>
      </c>
      <c r="G777" s="524">
        <v>0</v>
      </c>
      <c r="H777" s="486"/>
      <c r="I777" s="405"/>
    </row>
    <row r="778" spans="1:9" ht="18" customHeight="1" x14ac:dyDescent="0.25">
      <c r="A778" s="403">
        <v>21020315</v>
      </c>
      <c r="B778" s="409" t="s">
        <v>21</v>
      </c>
      <c r="C778" s="328"/>
      <c r="D778" s="328" t="s">
        <v>12</v>
      </c>
      <c r="E778" s="335" t="s">
        <v>452</v>
      </c>
      <c r="F778" s="369">
        <v>109210.55</v>
      </c>
      <c r="G778" s="524">
        <v>163815.82500000001</v>
      </c>
      <c r="H778" s="405">
        <v>39886</v>
      </c>
      <c r="I778" s="405">
        <v>59829</v>
      </c>
    </row>
    <row r="779" spans="1:9" ht="18" customHeight="1" x14ac:dyDescent="0.25">
      <c r="A779" s="403">
        <v>21020314</v>
      </c>
      <c r="B779" s="409" t="s">
        <v>21</v>
      </c>
      <c r="C779" s="328"/>
      <c r="D779" s="328" t="s">
        <v>12</v>
      </c>
      <c r="E779" s="335" t="s">
        <v>539</v>
      </c>
      <c r="F779" s="369">
        <v>116985.5</v>
      </c>
      <c r="G779" s="524">
        <v>175478.25</v>
      </c>
      <c r="H779" s="405"/>
      <c r="I779" s="405"/>
    </row>
    <row r="780" spans="1:9" ht="18" customHeight="1" x14ac:dyDescent="0.25">
      <c r="A780" s="403">
        <v>21020305</v>
      </c>
      <c r="B780" s="409" t="s">
        <v>21</v>
      </c>
      <c r="C780" s="328"/>
      <c r="D780" s="328" t="s">
        <v>12</v>
      </c>
      <c r="E780" s="335" t="s">
        <v>540</v>
      </c>
      <c r="F780" s="369">
        <v>0</v>
      </c>
      <c r="G780" s="524">
        <v>0</v>
      </c>
      <c r="H780" s="486"/>
      <c r="I780" s="405"/>
    </row>
    <row r="781" spans="1:9" ht="18" customHeight="1" x14ac:dyDescent="0.25">
      <c r="A781" s="403">
        <v>21020306</v>
      </c>
      <c r="B781" s="409" t="s">
        <v>21</v>
      </c>
      <c r="C781" s="328"/>
      <c r="D781" s="328" t="s">
        <v>12</v>
      </c>
      <c r="E781" s="335" t="s">
        <v>541</v>
      </c>
      <c r="F781" s="369">
        <v>6426</v>
      </c>
      <c r="G781" s="524">
        <v>9639</v>
      </c>
      <c r="H781" s="405"/>
      <c r="I781" s="405"/>
    </row>
    <row r="782" spans="1:9" ht="18" customHeight="1" x14ac:dyDescent="0.25">
      <c r="A782" s="318">
        <v>21020400</v>
      </c>
      <c r="B782" s="363"/>
      <c r="C782" s="397"/>
      <c r="D782" s="397"/>
      <c r="E782" s="398" t="s">
        <v>464</v>
      </c>
      <c r="F782" s="369">
        <v>0</v>
      </c>
      <c r="G782" s="524">
        <v>0</v>
      </c>
      <c r="H782" s="486"/>
      <c r="I782" s="405"/>
    </row>
    <row r="783" spans="1:9" ht="18" customHeight="1" x14ac:dyDescent="0.25">
      <c r="A783" s="403">
        <v>21020401</v>
      </c>
      <c r="B783" s="409" t="s">
        <v>21</v>
      </c>
      <c r="C783" s="328"/>
      <c r="D783" s="328" t="s">
        <v>12</v>
      </c>
      <c r="E783" s="335" t="s">
        <v>448</v>
      </c>
      <c r="F783" s="369">
        <v>764586.9</v>
      </c>
      <c r="G783" s="524">
        <v>1146880.3500000001</v>
      </c>
      <c r="H783" s="405">
        <v>403353.83</v>
      </c>
      <c r="I783" s="405">
        <v>605030.75</v>
      </c>
    </row>
    <row r="784" spans="1:9" ht="18" customHeight="1" x14ac:dyDescent="0.25">
      <c r="A784" s="403">
        <v>21020402</v>
      </c>
      <c r="B784" s="409" t="s">
        <v>21</v>
      </c>
      <c r="C784" s="328"/>
      <c r="D784" s="328" t="s">
        <v>12</v>
      </c>
      <c r="E784" s="335" t="s">
        <v>449</v>
      </c>
      <c r="F784" s="369">
        <v>436910.2</v>
      </c>
      <c r="G784" s="524">
        <v>655365.30000000005</v>
      </c>
      <c r="H784" s="405">
        <v>230487.91</v>
      </c>
      <c r="I784" s="405">
        <v>345731.86</v>
      </c>
    </row>
    <row r="785" spans="1:9" ht="18" customHeight="1" x14ac:dyDescent="0.25">
      <c r="A785" s="403">
        <v>21020403</v>
      </c>
      <c r="B785" s="409" t="s">
        <v>21</v>
      </c>
      <c r="C785" s="328"/>
      <c r="D785" s="328" t="s">
        <v>12</v>
      </c>
      <c r="E785" s="335" t="s">
        <v>450</v>
      </c>
      <c r="F785" s="369">
        <v>44982</v>
      </c>
      <c r="G785" s="524">
        <v>67473</v>
      </c>
      <c r="H785" s="405">
        <v>35280</v>
      </c>
      <c r="I785" s="405">
        <v>52920</v>
      </c>
    </row>
    <row r="786" spans="1:9" ht="18" customHeight="1" x14ac:dyDescent="0.25">
      <c r="A786" s="403">
        <v>21020404</v>
      </c>
      <c r="B786" s="409" t="s">
        <v>21</v>
      </c>
      <c r="C786" s="328"/>
      <c r="D786" s="328" t="s">
        <v>12</v>
      </c>
      <c r="E786" s="335" t="s">
        <v>408</v>
      </c>
      <c r="F786" s="369">
        <v>109315.1</v>
      </c>
      <c r="G786" s="524">
        <v>163972.65</v>
      </c>
      <c r="H786" s="405">
        <v>57621.97</v>
      </c>
      <c r="I786" s="405">
        <v>86432.960000000006</v>
      </c>
    </row>
    <row r="787" spans="1:9" ht="18" customHeight="1" x14ac:dyDescent="0.25">
      <c r="A787" s="403">
        <v>21020412</v>
      </c>
      <c r="B787" s="409" t="s">
        <v>21</v>
      </c>
      <c r="C787" s="328"/>
      <c r="D787" s="328" t="s">
        <v>12</v>
      </c>
      <c r="E787" s="335" t="s">
        <v>451</v>
      </c>
      <c r="F787" s="369">
        <v>0</v>
      </c>
      <c r="G787" s="524">
        <v>0</v>
      </c>
      <c r="H787" s="486"/>
      <c r="I787" s="405"/>
    </row>
    <row r="788" spans="1:9" ht="18" customHeight="1" x14ac:dyDescent="0.25">
      <c r="A788" s="403">
        <v>21020415</v>
      </c>
      <c r="B788" s="409" t="s">
        <v>21</v>
      </c>
      <c r="C788" s="328"/>
      <c r="D788" s="328" t="s">
        <v>12</v>
      </c>
      <c r="E788" s="335" t="s">
        <v>452</v>
      </c>
      <c r="F788" s="369">
        <v>252030.1</v>
      </c>
      <c r="G788" s="524">
        <v>378045.15</v>
      </c>
      <c r="H788" s="405">
        <v>169621.92</v>
      </c>
      <c r="I788" s="405">
        <v>254432.88</v>
      </c>
    </row>
    <row r="789" spans="1:9" ht="18" customHeight="1" x14ac:dyDescent="0.25">
      <c r="A789" s="318">
        <v>21020500</v>
      </c>
      <c r="B789" s="363"/>
      <c r="C789" s="397"/>
      <c r="D789" s="397"/>
      <c r="E789" s="398" t="s">
        <v>465</v>
      </c>
      <c r="F789" s="369">
        <v>0</v>
      </c>
      <c r="G789" s="524">
        <v>0</v>
      </c>
      <c r="H789" s="486"/>
      <c r="I789" s="405"/>
    </row>
    <row r="790" spans="1:9" ht="18" customHeight="1" x14ac:dyDescent="0.25">
      <c r="A790" s="403">
        <v>21020501</v>
      </c>
      <c r="B790" s="409" t="s">
        <v>21</v>
      </c>
      <c r="C790" s="328"/>
      <c r="D790" s="328" t="s">
        <v>12</v>
      </c>
      <c r="E790" s="335" t="s">
        <v>448</v>
      </c>
      <c r="F790" s="369">
        <v>113392.55</v>
      </c>
      <c r="G790" s="524">
        <v>170088.82500000001</v>
      </c>
      <c r="H790" s="405">
        <v>165509.29</v>
      </c>
      <c r="I790" s="405">
        <v>248263.93</v>
      </c>
    </row>
    <row r="791" spans="1:9" ht="18" customHeight="1" x14ac:dyDescent="0.25">
      <c r="A791" s="538">
        <v>21020502</v>
      </c>
      <c r="B791" s="409" t="s">
        <v>21</v>
      </c>
      <c r="C791" s="427"/>
      <c r="D791" s="328" t="s">
        <v>12</v>
      </c>
      <c r="E791" s="335" t="s">
        <v>449</v>
      </c>
      <c r="F791" s="369">
        <v>64804</v>
      </c>
      <c r="G791" s="524">
        <v>97206</v>
      </c>
      <c r="H791" s="405">
        <v>94576.73</v>
      </c>
      <c r="I791" s="405">
        <v>141865.1</v>
      </c>
    </row>
    <row r="792" spans="1:9" ht="18" customHeight="1" x14ac:dyDescent="0.25">
      <c r="A792" s="538">
        <v>21020503</v>
      </c>
      <c r="B792" s="409" t="s">
        <v>21</v>
      </c>
      <c r="C792" s="427"/>
      <c r="D792" s="328" t="s">
        <v>12</v>
      </c>
      <c r="E792" s="335" t="s">
        <v>450</v>
      </c>
      <c r="F792" s="369">
        <v>9180</v>
      </c>
      <c r="G792" s="524">
        <v>13770</v>
      </c>
      <c r="H792" s="405">
        <v>25200</v>
      </c>
      <c r="I792" s="405">
        <v>37800</v>
      </c>
    </row>
    <row r="793" spans="1:9" ht="18" customHeight="1" x14ac:dyDescent="0.25">
      <c r="A793" s="538">
        <v>21020504</v>
      </c>
      <c r="B793" s="409" t="s">
        <v>21</v>
      </c>
      <c r="C793" s="427"/>
      <c r="D793" s="328" t="s">
        <v>12</v>
      </c>
      <c r="E793" s="335" t="s">
        <v>408</v>
      </c>
      <c r="F793" s="369">
        <v>16203.55</v>
      </c>
      <c r="G793" s="524">
        <v>24305.325000000001</v>
      </c>
      <c r="H793" s="405">
        <v>23644.19</v>
      </c>
      <c r="I793" s="405">
        <v>35466.28</v>
      </c>
    </row>
    <row r="794" spans="1:9" ht="18" customHeight="1" x14ac:dyDescent="0.25">
      <c r="A794" s="538">
        <v>21020512</v>
      </c>
      <c r="B794" s="409" t="s">
        <v>21</v>
      </c>
      <c r="C794" s="427"/>
      <c r="D794" s="328" t="s">
        <v>12</v>
      </c>
      <c r="E794" s="335" t="s">
        <v>451</v>
      </c>
      <c r="F794" s="369">
        <v>0</v>
      </c>
      <c r="G794" s="524">
        <v>0</v>
      </c>
      <c r="H794" s="486"/>
      <c r="I794" s="405"/>
    </row>
    <row r="795" spans="1:9" ht="18" customHeight="1" x14ac:dyDescent="0.25">
      <c r="A795" s="538">
        <v>21020515</v>
      </c>
      <c r="B795" s="409" t="s">
        <v>21</v>
      </c>
      <c r="C795" s="427"/>
      <c r="D795" s="328" t="s">
        <v>12</v>
      </c>
      <c r="E795" s="335" t="s">
        <v>452</v>
      </c>
      <c r="F795" s="369">
        <v>118203.55</v>
      </c>
      <c r="G795" s="524">
        <v>177305.32500000001</v>
      </c>
      <c r="H795" s="405">
        <v>326583.92</v>
      </c>
      <c r="I795" s="405">
        <v>489875.88</v>
      </c>
    </row>
    <row r="796" spans="1:9" ht="18" customHeight="1" x14ac:dyDescent="0.25">
      <c r="A796" s="538"/>
      <c r="B796" s="409" t="s">
        <v>21</v>
      </c>
      <c r="C796" s="427"/>
      <c r="D796" s="328" t="s">
        <v>12</v>
      </c>
      <c r="E796" s="335" t="s">
        <v>532</v>
      </c>
      <c r="F796" s="369"/>
      <c r="G796" s="532">
        <v>2100000</v>
      </c>
      <c r="H796" s="422">
        <f>SUM(G796/35000*20000)</f>
        <v>1200000</v>
      </c>
      <c r="I796" s="406"/>
    </row>
    <row r="797" spans="1:9" ht="18" customHeight="1" x14ac:dyDescent="0.25">
      <c r="A797" s="423">
        <v>21020600</v>
      </c>
      <c r="B797" s="424"/>
      <c r="C797" s="425"/>
      <c r="D797" s="425"/>
      <c r="E797" s="398" t="s">
        <v>418</v>
      </c>
      <c r="F797" s="402"/>
      <c r="G797" s="524"/>
      <c r="H797" s="402"/>
      <c r="I797" s="402"/>
    </row>
    <row r="798" spans="1:9" ht="18" customHeight="1" x14ac:dyDescent="0.25">
      <c r="A798" s="518">
        <v>21020307</v>
      </c>
      <c r="B798" s="409" t="s">
        <v>21</v>
      </c>
      <c r="C798" s="427"/>
      <c r="D798" s="328" t="s">
        <v>12</v>
      </c>
      <c r="E798" s="566" t="s">
        <v>583</v>
      </c>
      <c r="F798" s="402">
        <v>6800000</v>
      </c>
      <c r="G798" s="524">
        <v>10200000</v>
      </c>
      <c r="H798" s="432">
        <v>4800000</v>
      </c>
      <c r="I798" s="402">
        <v>10000000</v>
      </c>
    </row>
    <row r="799" spans="1:9" ht="18" customHeight="1" x14ac:dyDescent="0.25">
      <c r="A799" s="538">
        <v>21020605</v>
      </c>
      <c r="B799" s="409" t="s">
        <v>21</v>
      </c>
      <c r="C799" s="427"/>
      <c r="D799" s="328" t="s">
        <v>12</v>
      </c>
      <c r="E799" s="567" t="s">
        <v>518</v>
      </c>
      <c r="F799" s="402">
        <v>1700000</v>
      </c>
      <c r="G799" s="524">
        <v>2550000</v>
      </c>
      <c r="H799" s="402">
        <v>1080000</v>
      </c>
      <c r="I799" s="402">
        <v>2000000</v>
      </c>
    </row>
    <row r="800" spans="1:9" ht="18" customHeight="1" x14ac:dyDescent="0.25">
      <c r="A800" s="408">
        <v>22020000</v>
      </c>
      <c r="B800" s="411"/>
      <c r="C800" s="410"/>
      <c r="D800" s="328"/>
      <c r="E800" s="412" t="s">
        <v>420</v>
      </c>
      <c r="F800" s="402"/>
      <c r="G800" s="524"/>
      <c r="H800" s="402"/>
      <c r="I800" s="402"/>
    </row>
    <row r="801" spans="1:9" ht="18" customHeight="1" x14ac:dyDescent="0.25">
      <c r="A801" s="408">
        <v>22020100</v>
      </c>
      <c r="B801" s="411"/>
      <c r="C801" s="410"/>
      <c r="D801" s="410"/>
      <c r="E801" s="412" t="s">
        <v>480</v>
      </c>
      <c r="F801" s="402"/>
      <c r="G801" s="524"/>
      <c r="H801" s="402"/>
      <c r="I801" s="402"/>
    </row>
    <row r="802" spans="1:9" ht="18" customHeight="1" x14ac:dyDescent="0.25">
      <c r="A802" s="492">
        <v>22020101</v>
      </c>
      <c r="B802" s="409" t="s">
        <v>17</v>
      </c>
      <c r="C802" s="334"/>
      <c r="D802" s="328" t="s">
        <v>12</v>
      </c>
      <c r="E802" s="568" t="s">
        <v>481</v>
      </c>
      <c r="F802" s="402"/>
      <c r="G802" s="524"/>
      <c r="H802" s="402"/>
      <c r="I802" s="402"/>
    </row>
    <row r="803" spans="1:9" ht="18" customHeight="1" x14ac:dyDescent="0.25">
      <c r="A803" s="492">
        <v>22020102</v>
      </c>
      <c r="B803" s="409" t="s">
        <v>17</v>
      </c>
      <c r="C803" s="334"/>
      <c r="D803" s="328" t="s">
        <v>12</v>
      </c>
      <c r="E803" s="568" t="s">
        <v>422</v>
      </c>
      <c r="F803" s="402"/>
      <c r="G803" s="524"/>
      <c r="H803" s="402"/>
      <c r="I803" s="402"/>
    </row>
    <row r="804" spans="1:9" ht="18" customHeight="1" x14ac:dyDescent="0.25">
      <c r="A804" s="492">
        <v>22020103</v>
      </c>
      <c r="B804" s="409" t="s">
        <v>17</v>
      </c>
      <c r="C804" s="334"/>
      <c r="D804" s="328" t="s">
        <v>12</v>
      </c>
      <c r="E804" s="568" t="s">
        <v>482</v>
      </c>
      <c r="F804" s="402"/>
      <c r="G804" s="524"/>
      <c r="H804" s="402"/>
      <c r="I804" s="402"/>
    </row>
    <row r="805" spans="1:9" ht="18" customHeight="1" x14ac:dyDescent="0.25">
      <c r="A805" s="492">
        <v>22020104</v>
      </c>
      <c r="B805" s="409" t="s">
        <v>17</v>
      </c>
      <c r="C805" s="334"/>
      <c r="D805" s="328" t="s">
        <v>12</v>
      </c>
      <c r="E805" s="568" t="s">
        <v>423</v>
      </c>
      <c r="F805" s="402"/>
      <c r="G805" s="524"/>
      <c r="H805" s="402"/>
      <c r="I805" s="402"/>
    </row>
    <row r="806" spans="1:9" ht="18" customHeight="1" x14ac:dyDescent="0.25">
      <c r="A806" s="408">
        <v>22020300</v>
      </c>
      <c r="B806" s="411"/>
      <c r="C806" s="410"/>
      <c r="D806" s="410"/>
      <c r="E806" s="412" t="s">
        <v>468</v>
      </c>
      <c r="F806" s="402"/>
      <c r="G806" s="524"/>
      <c r="H806" s="402"/>
      <c r="I806" s="402"/>
    </row>
    <row r="807" spans="1:9" s="311" customFormat="1" ht="18" customHeight="1" x14ac:dyDescent="0.25">
      <c r="A807" s="332">
        <v>22020311</v>
      </c>
      <c r="B807" s="539" t="s">
        <v>21</v>
      </c>
      <c r="C807" s="334"/>
      <c r="D807" s="328" t="s">
        <v>12</v>
      </c>
      <c r="E807" s="413" t="s">
        <v>584</v>
      </c>
      <c r="F807" s="402">
        <v>42000000</v>
      </c>
      <c r="G807" s="524">
        <v>50000000</v>
      </c>
      <c r="H807" s="429">
        <v>33480000</v>
      </c>
      <c r="I807" s="402">
        <v>70000000</v>
      </c>
    </row>
    <row r="808" spans="1:9" ht="18" customHeight="1" x14ac:dyDescent="0.25">
      <c r="A808" s="332">
        <v>22020313</v>
      </c>
      <c r="B808" s="409" t="s">
        <v>21</v>
      </c>
      <c r="C808" s="334"/>
      <c r="D808" s="328" t="s">
        <v>12</v>
      </c>
      <c r="E808" s="413" t="s">
        <v>458</v>
      </c>
      <c r="F808" s="402"/>
      <c r="G808" s="524"/>
      <c r="H808" s="429"/>
      <c r="I808" s="429">
        <v>10000000</v>
      </c>
    </row>
    <row r="809" spans="1:9" ht="18" customHeight="1" x14ac:dyDescent="0.25">
      <c r="A809" s="408">
        <v>22021000</v>
      </c>
      <c r="B809" s="411"/>
      <c r="C809" s="410"/>
      <c r="D809" s="410"/>
      <c r="E809" s="412" t="s">
        <v>585</v>
      </c>
      <c r="F809" s="402"/>
      <c r="G809" s="524"/>
      <c r="H809" s="402"/>
      <c r="I809" s="402"/>
    </row>
    <row r="810" spans="1:9" ht="18" customHeight="1" x14ac:dyDescent="0.25">
      <c r="A810" s="332">
        <v>22021003</v>
      </c>
      <c r="B810" s="409" t="s">
        <v>21</v>
      </c>
      <c r="C810" s="334"/>
      <c r="D810" s="328" t="s">
        <v>12</v>
      </c>
      <c r="E810" s="335" t="s">
        <v>438</v>
      </c>
      <c r="F810" s="402"/>
      <c r="G810" s="524"/>
      <c r="H810" s="402"/>
      <c r="I810" s="402"/>
    </row>
    <row r="811" spans="1:9" ht="18" customHeight="1" x14ac:dyDescent="0.25">
      <c r="A811" s="332">
        <v>22021005</v>
      </c>
      <c r="B811" s="409" t="s">
        <v>21</v>
      </c>
      <c r="C811" s="334"/>
      <c r="D811" s="328" t="s">
        <v>12</v>
      </c>
      <c r="E811" s="335" t="s">
        <v>586</v>
      </c>
      <c r="F811" s="402">
        <v>4200000</v>
      </c>
      <c r="G811" s="524">
        <v>5000000</v>
      </c>
      <c r="H811" s="429">
        <v>40000</v>
      </c>
      <c r="I811" s="402">
        <v>2000000</v>
      </c>
    </row>
    <row r="812" spans="1:9" ht="18" customHeight="1" x14ac:dyDescent="0.25">
      <c r="A812" s="332">
        <v>22021007</v>
      </c>
      <c r="B812" s="409" t="s">
        <v>21</v>
      </c>
      <c r="C812" s="334"/>
      <c r="D812" s="328" t="s">
        <v>12</v>
      </c>
      <c r="E812" s="335" t="s">
        <v>506</v>
      </c>
      <c r="F812" s="402">
        <v>8500000</v>
      </c>
      <c r="G812" s="524">
        <v>10000000</v>
      </c>
      <c r="H812" s="429">
        <v>4000000</v>
      </c>
      <c r="I812" s="429">
        <v>3722750.37</v>
      </c>
    </row>
    <row r="813" spans="1:9" ht="18" customHeight="1" x14ac:dyDescent="0.25">
      <c r="A813" s="332">
        <v>22021015</v>
      </c>
      <c r="B813" s="409" t="s">
        <v>21</v>
      </c>
      <c r="C813" s="334"/>
      <c r="D813" s="328" t="s">
        <v>12</v>
      </c>
      <c r="E813" s="335" t="s">
        <v>587</v>
      </c>
      <c r="F813" s="402">
        <v>10000000</v>
      </c>
      <c r="G813" s="524">
        <v>12000000</v>
      </c>
      <c r="H813" s="429">
        <v>3800000</v>
      </c>
      <c r="I813" s="429">
        <v>10000000</v>
      </c>
    </row>
    <row r="814" spans="1:9" ht="18" customHeight="1" x14ac:dyDescent="0.25">
      <c r="A814" s="332">
        <v>22021017</v>
      </c>
      <c r="B814" s="409" t="s">
        <v>21</v>
      </c>
      <c r="C814" s="334"/>
      <c r="D814" s="397" t="s">
        <v>12</v>
      </c>
      <c r="E814" s="388" t="s">
        <v>588</v>
      </c>
      <c r="F814" s="406"/>
      <c r="G814" s="532">
        <v>5000000</v>
      </c>
      <c r="H814" s="406"/>
      <c r="I814" s="458">
        <v>20000000</v>
      </c>
    </row>
    <row r="815" spans="1:9" ht="18" customHeight="1" x14ac:dyDescent="0.25">
      <c r="A815" s="490">
        <v>220206</v>
      </c>
      <c r="B815" s="409"/>
      <c r="C815" s="334"/>
      <c r="D815" s="334"/>
      <c r="E815" s="491" t="s">
        <v>589</v>
      </c>
      <c r="F815" s="402"/>
      <c r="G815" s="524"/>
      <c r="H815" s="402"/>
      <c r="I815" s="402"/>
    </row>
    <row r="816" spans="1:9" ht="18" customHeight="1" x14ac:dyDescent="0.25">
      <c r="A816" s="569">
        <v>22020606</v>
      </c>
      <c r="B816" s="409" t="s">
        <v>21</v>
      </c>
      <c r="C816" s="334"/>
      <c r="D816" s="397" t="s">
        <v>12</v>
      </c>
      <c r="E816" s="570" t="s">
        <v>590</v>
      </c>
      <c r="F816" s="406">
        <v>13500000</v>
      </c>
      <c r="G816" s="532">
        <v>30000000</v>
      </c>
      <c r="H816" s="458">
        <v>169521665.56</v>
      </c>
      <c r="I816" s="406">
        <v>110000000</v>
      </c>
    </row>
    <row r="817" spans="1:9" ht="18" customHeight="1" x14ac:dyDescent="0.25">
      <c r="A817" s="408">
        <v>22040000</v>
      </c>
      <c r="B817" s="411"/>
      <c r="C817" s="410"/>
      <c r="D817" s="410"/>
      <c r="E817" s="412" t="s">
        <v>580</v>
      </c>
      <c r="F817" s="402"/>
      <c r="G817" s="524"/>
      <c r="H817" s="402"/>
      <c r="I817" s="402"/>
    </row>
    <row r="818" spans="1:9" ht="18" customHeight="1" x14ac:dyDescent="0.25">
      <c r="A818" s="408">
        <v>22040100</v>
      </c>
      <c r="B818" s="411"/>
      <c r="C818" s="410"/>
      <c r="D818" s="410"/>
      <c r="E818" s="412" t="s">
        <v>439</v>
      </c>
      <c r="F818" s="402"/>
      <c r="G818" s="524"/>
      <c r="H818" s="402"/>
      <c r="I818" s="402"/>
    </row>
    <row r="819" spans="1:9" ht="18" customHeight="1" x14ac:dyDescent="0.25">
      <c r="A819" s="332">
        <v>22040109</v>
      </c>
      <c r="B819" s="409" t="s">
        <v>21</v>
      </c>
      <c r="C819" s="334"/>
      <c r="D819" s="328" t="s">
        <v>12</v>
      </c>
      <c r="E819" s="335" t="s">
        <v>591</v>
      </c>
      <c r="F819" s="402">
        <v>9000000</v>
      </c>
      <c r="G819" s="524">
        <v>10000000</v>
      </c>
      <c r="H819" s="402">
        <v>4500000</v>
      </c>
      <c r="I819" s="402">
        <v>10000000</v>
      </c>
    </row>
    <row r="820" spans="1:9" ht="18.75" x14ac:dyDescent="0.25">
      <c r="A820" s="408"/>
      <c r="B820" s="411"/>
      <c r="C820" s="410"/>
      <c r="D820" s="410"/>
      <c r="E820" s="388" t="s">
        <v>53</v>
      </c>
      <c r="F820" s="406">
        <f>SUM(F766:F799)</f>
        <v>15375021</v>
      </c>
      <c r="G820" s="406">
        <f t="shared" ref="G820:I820" si="43">SUM(G766:G799)</f>
        <v>25162531.5</v>
      </c>
      <c r="H820" s="406">
        <f t="shared" si="43"/>
        <v>11064610.800000001</v>
      </c>
      <c r="I820" s="406">
        <f t="shared" si="43"/>
        <v>18576916.199999999</v>
      </c>
    </row>
    <row r="821" spans="1:9" ht="18.75" x14ac:dyDescent="0.25">
      <c r="A821" s="380"/>
      <c r="B821" s="381"/>
      <c r="C821" s="382"/>
      <c r="D821" s="381"/>
      <c r="E821" s="383" t="s">
        <v>420</v>
      </c>
      <c r="F821" s="433">
        <f>SUM(F802:F819)</f>
        <v>87200000</v>
      </c>
      <c r="G821" s="433">
        <f t="shared" ref="G821:I821" si="44">SUM(G802:G819)</f>
        <v>122000000</v>
      </c>
      <c r="H821" s="433">
        <f t="shared" si="44"/>
        <v>215341665.56</v>
      </c>
      <c r="I821" s="536">
        <f t="shared" si="44"/>
        <v>235722750.37</v>
      </c>
    </row>
    <row r="822" spans="1:9" ht="27.95" customHeight="1" x14ac:dyDescent="0.25">
      <c r="A822" s="527"/>
      <c r="B822" s="437"/>
      <c r="C822" s="541"/>
      <c r="D822" s="439"/>
      <c r="E822" s="563" t="s">
        <v>57</v>
      </c>
      <c r="F822" s="564">
        <f>SUM(F820:F821)</f>
        <v>102575021</v>
      </c>
      <c r="G822" s="564">
        <f t="shared" ref="G822:I822" si="45">SUM(G820:G821)</f>
        <v>147162531.5</v>
      </c>
      <c r="H822" s="564">
        <f t="shared" si="45"/>
        <v>226406276.36000001</v>
      </c>
      <c r="I822" s="565">
        <f t="shared" si="45"/>
        <v>254299666.56999999</v>
      </c>
    </row>
    <row r="823" spans="1:9" ht="18.75" x14ac:dyDescent="0.25">
      <c r="A823" s="969"/>
      <c r="B823" s="970"/>
      <c r="C823" s="970"/>
      <c r="D823" s="970"/>
      <c r="E823" s="970"/>
      <c r="F823" s="970"/>
      <c r="G823" s="970"/>
      <c r="H823" s="970"/>
      <c r="I823" s="971"/>
    </row>
    <row r="824" spans="1:9" ht="18.75" x14ac:dyDescent="0.25">
      <c r="A824" s="972" t="s">
        <v>1</v>
      </c>
      <c r="B824" s="973"/>
      <c r="C824" s="973"/>
      <c r="D824" s="973"/>
      <c r="E824" s="973"/>
      <c r="F824" s="973"/>
      <c r="G824" s="973"/>
      <c r="H824" s="973"/>
      <c r="I824" s="974"/>
    </row>
    <row r="825" spans="1:9" ht="28.5" customHeight="1" x14ac:dyDescent="0.25">
      <c r="A825" s="972" t="s">
        <v>58</v>
      </c>
      <c r="B825" s="973"/>
      <c r="C825" s="973"/>
      <c r="D825" s="973"/>
      <c r="E825" s="973"/>
      <c r="F825" s="973"/>
      <c r="G825" s="973"/>
      <c r="H825" s="973"/>
      <c r="I825" s="974"/>
    </row>
    <row r="826" spans="1:9" ht="18.75" customHeight="1" x14ac:dyDescent="0.25">
      <c r="A826" s="975" t="s">
        <v>379</v>
      </c>
      <c r="B826" s="976"/>
      <c r="C826" s="976"/>
      <c r="D826" s="976"/>
      <c r="E826" s="976"/>
      <c r="F826" s="976"/>
      <c r="G826" s="976"/>
      <c r="H826" s="976"/>
      <c r="I826" s="977"/>
    </row>
    <row r="827" spans="1:9" ht="18.75" x14ac:dyDescent="0.25">
      <c r="A827" s="993" t="s">
        <v>592</v>
      </c>
      <c r="B827" s="994"/>
      <c r="C827" s="994"/>
      <c r="D827" s="994"/>
      <c r="E827" s="994"/>
      <c r="F827" s="994"/>
      <c r="G827" s="994"/>
      <c r="H827" s="994"/>
      <c r="I827" s="995"/>
    </row>
    <row r="828" spans="1:9" ht="35.25" x14ac:dyDescent="0.25">
      <c r="A828" s="390" t="s">
        <v>380</v>
      </c>
      <c r="B828" s="559" t="s">
        <v>88</v>
      </c>
      <c r="C828" s="322" t="s">
        <v>381</v>
      </c>
      <c r="D828" s="559" t="s">
        <v>5</v>
      </c>
      <c r="E828" s="391" t="s">
        <v>89</v>
      </c>
      <c r="F828" s="322" t="s">
        <v>7</v>
      </c>
      <c r="G828" s="322" t="s">
        <v>8</v>
      </c>
      <c r="H828" s="320" t="s">
        <v>382</v>
      </c>
      <c r="I828" s="416" t="s">
        <v>10</v>
      </c>
    </row>
    <row r="829" spans="1:9" ht="18" customHeight="1" x14ac:dyDescent="0.25">
      <c r="A829" s="442">
        <v>20000000</v>
      </c>
      <c r="B829" s="443"/>
      <c r="C829" s="444"/>
      <c r="D829" s="443"/>
      <c r="E829" s="445" t="s">
        <v>47</v>
      </c>
      <c r="F829" s="421"/>
      <c r="G829" s="421"/>
      <c r="H829" s="421"/>
      <c r="I829" s="421"/>
    </row>
    <row r="830" spans="1:9" ht="18" customHeight="1" x14ac:dyDescent="0.25">
      <c r="A830" s="318">
        <v>21000000</v>
      </c>
      <c r="B830" s="363"/>
      <c r="C830" s="397"/>
      <c r="D830" s="363"/>
      <c r="E830" s="398" t="s">
        <v>53</v>
      </c>
      <c r="F830" s="369"/>
      <c r="G830" s="369"/>
      <c r="H830" s="369"/>
      <c r="I830" s="369"/>
    </row>
    <row r="831" spans="1:9" ht="18" customHeight="1" x14ac:dyDescent="0.25">
      <c r="A831" s="318">
        <v>21010000</v>
      </c>
      <c r="B831" s="363"/>
      <c r="C831" s="397"/>
      <c r="D831" s="363"/>
      <c r="E831" s="398" t="s">
        <v>402</v>
      </c>
      <c r="F831" s="369"/>
      <c r="G831" s="369"/>
      <c r="H831" s="369"/>
      <c r="I831" s="369"/>
    </row>
    <row r="832" spans="1:9" ht="18" customHeight="1" x14ac:dyDescent="0.25">
      <c r="A832" s="403">
        <v>21010103</v>
      </c>
      <c r="B832" s="409" t="s">
        <v>21</v>
      </c>
      <c r="C832" s="328"/>
      <c r="D832" s="328" t="s">
        <v>12</v>
      </c>
      <c r="E832" s="401" t="s">
        <v>442</v>
      </c>
      <c r="F832" s="402"/>
      <c r="G832" s="402"/>
      <c r="H832" s="402"/>
      <c r="I832" s="402"/>
    </row>
    <row r="833" spans="1:9" ht="18" customHeight="1" x14ac:dyDescent="0.25">
      <c r="A833" s="403">
        <v>21010104</v>
      </c>
      <c r="B833" s="409" t="s">
        <v>21</v>
      </c>
      <c r="C833" s="328"/>
      <c r="D833" s="328" t="s">
        <v>12</v>
      </c>
      <c r="E833" s="401" t="s">
        <v>443</v>
      </c>
      <c r="F833" s="402">
        <v>554906.35</v>
      </c>
      <c r="G833" s="524">
        <v>832359.52500000002</v>
      </c>
      <c r="H833" s="422"/>
      <c r="I833" s="402"/>
    </row>
    <row r="834" spans="1:9" ht="18" customHeight="1" x14ac:dyDescent="0.25">
      <c r="A834" s="403">
        <v>21010105</v>
      </c>
      <c r="B834" s="409" t="s">
        <v>21</v>
      </c>
      <c r="C834" s="328"/>
      <c r="D834" s="328" t="s">
        <v>12</v>
      </c>
      <c r="E834" s="401" t="s">
        <v>444</v>
      </c>
      <c r="F834" s="402">
        <v>522866.45</v>
      </c>
      <c r="G834" s="524">
        <v>784299.67500000005</v>
      </c>
      <c r="H834" s="422"/>
      <c r="I834" s="402"/>
    </row>
    <row r="835" spans="1:9" ht="18" customHeight="1" x14ac:dyDescent="0.25">
      <c r="A835" s="403">
        <v>21010106</v>
      </c>
      <c r="B835" s="409" t="s">
        <v>21</v>
      </c>
      <c r="C835" s="328"/>
      <c r="D835" s="328" t="s">
        <v>12</v>
      </c>
      <c r="E835" s="401" t="s">
        <v>462</v>
      </c>
      <c r="F835" s="402">
        <v>0</v>
      </c>
      <c r="G835" s="524">
        <v>0</v>
      </c>
      <c r="H835" s="402"/>
      <c r="I835" s="402"/>
    </row>
    <row r="836" spans="1:9" s="311" customFormat="1" ht="18" customHeight="1" x14ac:dyDescent="0.2">
      <c r="A836" s="449"/>
      <c r="B836" s="539" t="s">
        <v>21</v>
      </c>
      <c r="C836" s="328"/>
      <c r="D836" s="328" t="s">
        <v>12</v>
      </c>
      <c r="E836" s="335" t="s">
        <v>513</v>
      </c>
      <c r="F836" s="402">
        <v>215554.9</v>
      </c>
      <c r="G836" s="524">
        <v>323332.34999999998</v>
      </c>
      <c r="H836" s="422"/>
      <c r="I836" s="402"/>
    </row>
    <row r="837" spans="1:9" ht="18" customHeight="1" x14ac:dyDescent="0.25">
      <c r="A837" s="318">
        <v>21020000</v>
      </c>
      <c r="B837" s="363"/>
      <c r="C837" s="397"/>
      <c r="D837" s="363"/>
      <c r="E837" s="398" t="s">
        <v>405</v>
      </c>
      <c r="F837" s="402"/>
      <c r="G837" s="524"/>
      <c r="H837" s="402"/>
      <c r="I837" s="402"/>
    </row>
    <row r="838" spans="1:9" ht="18" customHeight="1" x14ac:dyDescent="0.25">
      <c r="A838" s="318">
        <v>21020300</v>
      </c>
      <c r="B838" s="363"/>
      <c r="C838" s="397"/>
      <c r="D838" s="363"/>
      <c r="E838" s="398" t="s">
        <v>447</v>
      </c>
      <c r="F838" s="402"/>
      <c r="G838" s="524"/>
      <c r="H838" s="402"/>
      <c r="I838" s="402"/>
    </row>
    <row r="839" spans="1:9" ht="18" customHeight="1" x14ac:dyDescent="0.25">
      <c r="A839" s="403">
        <v>21020301</v>
      </c>
      <c r="B839" s="409" t="s">
        <v>21</v>
      </c>
      <c r="C839" s="328"/>
      <c r="D839" s="328" t="s">
        <v>12</v>
      </c>
      <c r="E839" s="335" t="s">
        <v>448</v>
      </c>
      <c r="F839" s="402"/>
      <c r="G839" s="524"/>
      <c r="H839" s="402"/>
      <c r="I839" s="402"/>
    </row>
    <row r="840" spans="1:9" ht="18" customHeight="1" x14ac:dyDescent="0.25">
      <c r="A840" s="403">
        <v>21020302</v>
      </c>
      <c r="B840" s="409" t="s">
        <v>21</v>
      </c>
      <c r="C840" s="328"/>
      <c r="D840" s="328" t="s">
        <v>12</v>
      </c>
      <c r="E840" s="335" t="s">
        <v>449</v>
      </c>
      <c r="F840" s="402"/>
      <c r="G840" s="524"/>
      <c r="H840" s="402"/>
      <c r="I840" s="402"/>
    </row>
    <row r="841" spans="1:9" ht="18" customHeight="1" x14ac:dyDescent="0.25">
      <c r="A841" s="403">
        <v>21020303</v>
      </c>
      <c r="B841" s="409" t="s">
        <v>21</v>
      </c>
      <c r="C841" s="328"/>
      <c r="D841" s="328" t="s">
        <v>12</v>
      </c>
      <c r="E841" s="335" t="s">
        <v>450</v>
      </c>
      <c r="F841" s="402"/>
      <c r="G841" s="524"/>
      <c r="H841" s="402"/>
      <c r="I841" s="402"/>
    </row>
    <row r="842" spans="1:9" ht="18" customHeight="1" x14ac:dyDescent="0.25">
      <c r="A842" s="403">
        <v>21020304</v>
      </c>
      <c r="B842" s="409" t="s">
        <v>21</v>
      </c>
      <c r="C842" s="328"/>
      <c r="D842" s="328" t="s">
        <v>12</v>
      </c>
      <c r="E842" s="335" t="s">
        <v>408</v>
      </c>
      <c r="F842" s="402"/>
      <c r="G842" s="524"/>
      <c r="H842" s="402"/>
      <c r="I842" s="402"/>
    </row>
    <row r="843" spans="1:9" ht="18" customHeight="1" x14ac:dyDescent="0.25">
      <c r="A843" s="403">
        <v>21020312</v>
      </c>
      <c r="B843" s="409" t="s">
        <v>21</v>
      </c>
      <c r="C843" s="328"/>
      <c r="D843" s="328" t="s">
        <v>12</v>
      </c>
      <c r="E843" s="335" t="s">
        <v>451</v>
      </c>
      <c r="F843" s="402"/>
      <c r="G843" s="524"/>
      <c r="H843" s="402"/>
      <c r="I843" s="402"/>
    </row>
    <row r="844" spans="1:9" ht="18" customHeight="1" x14ac:dyDescent="0.25">
      <c r="A844" s="403">
        <v>21020315</v>
      </c>
      <c r="B844" s="409" t="s">
        <v>21</v>
      </c>
      <c r="C844" s="328"/>
      <c r="D844" s="328" t="s">
        <v>12</v>
      </c>
      <c r="E844" s="335" t="s">
        <v>452</v>
      </c>
      <c r="F844" s="402"/>
      <c r="G844" s="524"/>
      <c r="H844" s="402"/>
      <c r="I844" s="402"/>
    </row>
    <row r="845" spans="1:9" ht="18" customHeight="1" x14ac:dyDescent="0.25">
      <c r="A845" s="403">
        <v>21020314</v>
      </c>
      <c r="B845" s="409" t="s">
        <v>21</v>
      </c>
      <c r="C845" s="328"/>
      <c r="D845" s="328" t="s">
        <v>12</v>
      </c>
      <c r="E845" s="335" t="s">
        <v>539</v>
      </c>
      <c r="F845" s="402"/>
      <c r="G845" s="524"/>
      <c r="H845" s="402"/>
      <c r="I845" s="402"/>
    </row>
    <row r="846" spans="1:9" ht="18" customHeight="1" x14ac:dyDescent="0.25">
      <c r="A846" s="403">
        <v>21020305</v>
      </c>
      <c r="B846" s="409" t="s">
        <v>21</v>
      </c>
      <c r="C846" s="328"/>
      <c r="D846" s="328" t="s">
        <v>12</v>
      </c>
      <c r="E846" s="335" t="s">
        <v>540</v>
      </c>
      <c r="F846" s="402"/>
      <c r="G846" s="524"/>
      <c r="H846" s="402"/>
      <c r="I846" s="402"/>
    </row>
    <row r="847" spans="1:9" ht="18" customHeight="1" x14ac:dyDescent="0.25">
      <c r="A847" s="403">
        <v>21020306</v>
      </c>
      <c r="B847" s="409" t="s">
        <v>21</v>
      </c>
      <c r="C847" s="328"/>
      <c r="D847" s="328" t="s">
        <v>12</v>
      </c>
      <c r="E847" s="335" t="s">
        <v>541</v>
      </c>
      <c r="F847" s="402"/>
      <c r="G847" s="524"/>
      <c r="H847" s="402"/>
      <c r="I847" s="402"/>
    </row>
    <row r="848" spans="1:9" ht="18" customHeight="1" x14ac:dyDescent="0.25">
      <c r="A848" s="318">
        <v>21020400</v>
      </c>
      <c r="B848" s="363"/>
      <c r="C848" s="397"/>
      <c r="D848" s="363"/>
      <c r="E848" s="398" t="s">
        <v>464</v>
      </c>
      <c r="F848" s="402"/>
      <c r="G848" s="524"/>
      <c r="H848" s="402"/>
      <c r="I848" s="402"/>
    </row>
    <row r="849" spans="1:9" ht="18" customHeight="1" x14ac:dyDescent="0.25">
      <c r="A849" s="403">
        <v>21020401</v>
      </c>
      <c r="B849" s="409" t="s">
        <v>21</v>
      </c>
      <c r="C849" s="328"/>
      <c r="D849" s="328" t="s">
        <v>12</v>
      </c>
      <c r="E849" s="335" t="s">
        <v>448</v>
      </c>
      <c r="F849" s="402">
        <v>194217.35</v>
      </c>
      <c r="G849" s="524">
        <v>291326.02500000002</v>
      </c>
      <c r="H849" s="422"/>
      <c r="I849" s="402"/>
    </row>
    <row r="850" spans="1:9" ht="18" customHeight="1" x14ac:dyDescent="0.25">
      <c r="A850" s="403">
        <v>21020402</v>
      </c>
      <c r="B850" s="409" t="s">
        <v>21</v>
      </c>
      <c r="C850" s="328"/>
      <c r="D850" s="328" t="s">
        <v>12</v>
      </c>
      <c r="E850" s="335" t="s">
        <v>449</v>
      </c>
      <c r="F850" s="402">
        <v>110972.6</v>
      </c>
      <c r="G850" s="524">
        <v>166458.9</v>
      </c>
      <c r="H850" s="422"/>
      <c r="I850" s="402"/>
    </row>
    <row r="851" spans="1:9" ht="18" customHeight="1" x14ac:dyDescent="0.25">
      <c r="A851" s="403">
        <v>21020403</v>
      </c>
      <c r="B851" s="409" t="s">
        <v>21</v>
      </c>
      <c r="C851" s="328"/>
      <c r="D851" s="328" t="s">
        <v>12</v>
      </c>
      <c r="E851" s="335" t="s">
        <v>450</v>
      </c>
      <c r="F851" s="402">
        <v>7344</v>
      </c>
      <c r="G851" s="524">
        <v>11016</v>
      </c>
      <c r="H851" s="422"/>
      <c r="I851" s="402"/>
    </row>
    <row r="852" spans="1:9" ht="18" customHeight="1" x14ac:dyDescent="0.25">
      <c r="A852" s="403">
        <v>21020404</v>
      </c>
      <c r="B852" s="409" t="s">
        <v>21</v>
      </c>
      <c r="C852" s="328"/>
      <c r="D852" s="328" t="s">
        <v>12</v>
      </c>
      <c r="E852" s="335" t="s">
        <v>408</v>
      </c>
      <c r="F852" s="402">
        <v>27745.7</v>
      </c>
      <c r="G852" s="524">
        <v>41618.550000000003</v>
      </c>
      <c r="H852" s="422"/>
      <c r="I852" s="402"/>
    </row>
    <row r="853" spans="1:9" ht="18" customHeight="1" x14ac:dyDescent="0.25">
      <c r="A853" s="403">
        <v>21020412</v>
      </c>
      <c r="B853" s="409" t="s">
        <v>21</v>
      </c>
      <c r="C853" s="328"/>
      <c r="D853" s="328" t="s">
        <v>12</v>
      </c>
      <c r="E853" s="335" t="s">
        <v>451</v>
      </c>
      <c r="F853" s="402">
        <v>0</v>
      </c>
      <c r="G853" s="524">
        <v>0</v>
      </c>
      <c r="H853" s="402"/>
      <c r="I853" s="402"/>
    </row>
    <row r="854" spans="1:9" ht="18" customHeight="1" x14ac:dyDescent="0.25">
      <c r="A854" s="403">
        <v>21020415</v>
      </c>
      <c r="B854" s="409" t="s">
        <v>21</v>
      </c>
      <c r="C854" s="328"/>
      <c r="D854" s="328" t="s">
        <v>12</v>
      </c>
      <c r="E854" s="335" t="s">
        <v>452</v>
      </c>
      <c r="F854" s="402">
        <v>48145.7</v>
      </c>
      <c r="G854" s="524">
        <v>72218.55</v>
      </c>
      <c r="H854" s="422"/>
      <c r="I854" s="402"/>
    </row>
    <row r="855" spans="1:9" ht="18" customHeight="1" x14ac:dyDescent="0.25">
      <c r="A855" s="318">
        <v>21020500</v>
      </c>
      <c r="B855" s="363"/>
      <c r="C855" s="397"/>
      <c r="D855" s="363"/>
      <c r="E855" s="398" t="s">
        <v>465</v>
      </c>
      <c r="F855" s="402">
        <v>0</v>
      </c>
      <c r="G855" s="524">
        <v>0</v>
      </c>
      <c r="H855" s="402"/>
      <c r="I855" s="402"/>
    </row>
    <row r="856" spans="1:9" ht="18" customHeight="1" x14ac:dyDescent="0.25">
      <c r="A856" s="403">
        <v>21020501</v>
      </c>
      <c r="B856" s="409" t="s">
        <v>21</v>
      </c>
      <c r="C856" s="328"/>
      <c r="D856" s="328" t="s">
        <v>12</v>
      </c>
      <c r="E856" s="335" t="s">
        <v>448</v>
      </c>
      <c r="F856" s="402">
        <v>183005</v>
      </c>
      <c r="G856" s="524">
        <v>274507.5</v>
      </c>
      <c r="H856" s="422"/>
      <c r="I856" s="402"/>
    </row>
    <row r="857" spans="1:9" ht="18" customHeight="1" x14ac:dyDescent="0.25">
      <c r="A857" s="538">
        <v>21020502</v>
      </c>
      <c r="B857" s="409" t="s">
        <v>21</v>
      </c>
      <c r="C857" s="427"/>
      <c r="D857" s="328" t="s">
        <v>12</v>
      </c>
      <c r="E857" s="335" t="s">
        <v>449</v>
      </c>
      <c r="F857" s="402">
        <v>104573.8</v>
      </c>
      <c r="G857" s="524">
        <v>156860.70000000001</v>
      </c>
      <c r="H857" s="422"/>
      <c r="I857" s="402"/>
    </row>
    <row r="858" spans="1:9" ht="18" customHeight="1" x14ac:dyDescent="0.25">
      <c r="A858" s="538">
        <v>21020503</v>
      </c>
      <c r="B858" s="409" t="s">
        <v>21</v>
      </c>
      <c r="C858" s="427"/>
      <c r="D858" s="328" t="s">
        <v>12</v>
      </c>
      <c r="E858" s="335" t="s">
        <v>450</v>
      </c>
      <c r="F858" s="402">
        <v>27540</v>
      </c>
      <c r="G858" s="524">
        <v>41310</v>
      </c>
      <c r="H858" s="422"/>
      <c r="I858" s="402"/>
    </row>
    <row r="859" spans="1:9" ht="18" customHeight="1" x14ac:dyDescent="0.25">
      <c r="A859" s="538">
        <v>21020504</v>
      </c>
      <c r="B859" s="409" t="s">
        <v>21</v>
      </c>
      <c r="C859" s="427"/>
      <c r="D859" s="328" t="s">
        <v>12</v>
      </c>
      <c r="E859" s="335" t="s">
        <v>408</v>
      </c>
      <c r="F859" s="402">
        <v>26144.3</v>
      </c>
      <c r="G859" s="524">
        <v>39216.449999999997</v>
      </c>
      <c r="H859" s="422"/>
      <c r="I859" s="402"/>
    </row>
    <row r="860" spans="1:9" ht="18" customHeight="1" x14ac:dyDescent="0.25">
      <c r="A860" s="538">
        <v>21020512</v>
      </c>
      <c r="B860" s="409" t="s">
        <v>21</v>
      </c>
      <c r="C860" s="427"/>
      <c r="D860" s="328" t="s">
        <v>12</v>
      </c>
      <c r="E860" s="335" t="s">
        <v>451</v>
      </c>
      <c r="F860" s="402">
        <v>0</v>
      </c>
      <c r="G860" s="524">
        <v>0</v>
      </c>
      <c r="H860" s="402"/>
      <c r="I860" s="402"/>
    </row>
    <row r="861" spans="1:9" ht="18" customHeight="1" x14ac:dyDescent="0.25">
      <c r="A861" s="538">
        <v>21020515</v>
      </c>
      <c r="B861" s="409" t="s">
        <v>21</v>
      </c>
      <c r="C861" s="427"/>
      <c r="D861" s="328" t="s">
        <v>12</v>
      </c>
      <c r="E861" s="335" t="s">
        <v>452</v>
      </c>
      <c r="F861" s="402">
        <v>357112.2</v>
      </c>
      <c r="G861" s="524">
        <v>535668.30000000005</v>
      </c>
      <c r="H861" s="402"/>
      <c r="I861" s="402"/>
    </row>
    <row r="862" spans="1:9" ht="18" customHeight="1" x14ac:dyDescent="0.25">
      <c r="A862" s="538"/>
      <c r="B862" s="409" t="s">
        <v>21</v>
      </c>
      <c r="C862" s="427"/>
      <c r="D862" s="328" t="s">
        <v>12</v>
      </c>
      <c r="E862" s="335" t="s">
        <v>513</v>
      </c>
      <c r="F862" s="402">
        <v>0</v>
      </c>
      <c r="G862" s="524">
        <v>0</v>
      </c>
      <c r="H862" s="402"/>
      <c r="I862" s="402"/>
    </row>
    <row r="863" spans="1:9" ht="18" customHeight="1" x14ac:dyDescent="0.25">
      <c r="A863" s="538"/>
      <c r="B863" s="409"/>
      <c r="C863" s="427"/>
      <c r="D863" s="328"/>
      <c r="E863" s="335" t="s">
        <v>593</v>
      </c>
      <c r="F863" s="402"/>
      <c r="G863" s="532">
        <v>420000</v>
      </c>
      <c r="H863" s="422"/>
      <c r="I863" s="406"/>
    </row>
    <row r="864" spans="1:9" ht="18" customHeight="1" x14ac:dyDescent="0.25">
      <c r="A864" s="423">
        <v>21020600</v>
      </c>
      <c r="B864" s="424"/>
      <c r="C864" s="425"/>
      <c r="D864" s="424"/>
      <c r="E864" s="398" t="s">
        <v>418</v>
      </c>
      <c r="F864" s="402">
        <v>0</v>
      </c>
      <c r="G864" s="524">
        <v>0</v>
      </c>
      <c r="H864" s="402"/>
      <c r="I864" s="402"/>
    </row>
    <row r="865" spans="1:9" ht="18" customHeight="1" x14ac:dyDescent="0.25">
      <c r="A865" s="538">
        <v>21020602</v>
      </c>
      <c r="B865" s="409" t="s">
        <v>21</v>
      </c>
      <c r="C865" s="427"/>
      <c r="D865" s="328" t="s">
        <v>12</v>
      </c>
      <c r="E865" s="401" t="s">
        <v>594</v>
      </c>
      <c r="F865" s="402">
        <v>3400000</v>
      </c>
      <c r="G865" s="524">
        <v>5100000</v>
      </c>
      <c r="H865" s="429"/>
      <c r="I865" s="429">
        <v>2000000</v>
      </c>
    </row>
    <row r="866" spans="1:9" ht="18" customHeight="1" x14ac:dyDescent="0.25">
      <c r="A866" s="538">
        <v>21020605</v>
      </c>
      <c r="B866" s="409" t="s">
        <v>21</v>
      </c>
      <c r="C866" s="427"/>
      <c r="D866" s="328" t="s">
        <v>12</v>
      </c>
      <c r="E866" s="401" t="s">
        <v>518</v>
      </c>
      <c r="F866" s="402">
        <v>1700000</v>
      </c>
      <c r="G866" s="524">
        <v>2550000</v>
      </c>
      <c r="H866" s="429"/>
      <c r="I866" s="402"/>
    </row>
    <row r="867" spans="1:9" ht="18" customHeight="1" x14ac:dyDescent="0.25">
      <c r="A867" s="408">
        <v>22020000</v>
      </c>
      <c r="B867" s="411"/>
      <c r="C867" s="410"/>
      <c r="D867" s="411"/>
      <c r="E867" s="412" t="s">
        <v>420</v>
      </c>
      <c r="F867" s="402"/>
      <c r="G867" s="524"/>
      <c r="H867" s="402"/>
      <c r="I867" s="402"/>
    </row>
    <row r="868" spans="1:9" ht="18" customHeight="1" x14ac:dyDescent="0.25">
      <c r="A868" s="408">
        <v>22020100</v>
      </c>
      <c r="B868" s="411"/>
      <c r="C868" s="410"/>
      <c r="D868" s="411"/>
      <c r="E868" s="412" t="s">
        <v>480</v>
      </c>
      <c r="F868" s="402"/>
      <c r="G868" s="524"/>
      <c r="H868" s="402"/>
      <c r="I868" s="402"/>
    </row>
    <row r="869" spans="1:9" ht="18" customHeight="1" x14ac:dyDescent="0.25">
      <c r="A869" s="332">
        <v>22020102</v>
      </c>
      <c r="B869" s="409" t="s">
        <v>17</v>
      </c>
      <c r="C869" s="334"/>
      <c r="D869" s="328" t="s">
        <v>12</v>
      </c>
      <c r="E869" s="413" t="s">
        <v>422</v>
      </c>
      <c r="F869" s="402"/>
      <c r="G869" s="524"/>
      <c r="H869" s="402"/>
      <c r="I869" s="402"/>
    </row>
    <row r="870" spans="1:9" ht="18" customHeight="1" x14ac:dyDescent="0.25">
      <c r="A870" s="408">
        <v>22020300</v>
      </c>
      <c r="B870" s="411"/>
      <c r="C870" s="410"/>
      <c r="D870" s="411"/>
      <c r="E870" s="412" t="s">
        <v>468</v>
      </c>
      <c r="F870" s="402"/>
      <c r="G870" s="524"/>
      <c r="H870" s="402"/>
      <c r="I870" s="402"/>
    </row>
    <row r="871" spans="1:9" ht="18" customHeight="1" x14ac:dyDescent="0.25">
      <c r="A871" s="332">
        <v>22020311</v>
      </c>
      <c r="B871" s="409" t="s">
        <v>17</v>
      </c>
      <c r="C871" s="334"/>
      <c r="D871" s="328" t="s">
        <v>12</v>
      </c>
      <c r="E871" s="413" t="s">
        <v>576</v>
      </c>
      <c r="F871" s="402"/>
      <c r="G871" s="431"/>
      <c r="H871" s="429"/>
      <c r="I871" s="402">
        <v>5000000</v>
      </c>
    </row>
    <row r="872" spans="1:9" ht="18" customHeight="1" x14ac:dyDescent="0.25">
      <c r="A872" s="332">
        <v>22020313</v>
      </c>
      <c r="B872" s="409" t="s">
        <v>21</v>
      </c>
      <c r="C872" s="334"/>
      <c r="D872" s="328" t="s">
        <v>12</v>
      </c>
      <c r="E872" s="413" t="s">
        <v>458</v>
      </c>
      <c r="F872" s="402">
        <v>3200000</v>
      </c>
      <c r="G872" s="402">
        <v>5000000</v>
      </c>
      <c r="H872" s="429">
        <v>160000</v>
      </c>
      <c r="I872" s="402"/>
    </row>
    <row r="873" spans="1:9" ht="18" customHeight="1" x14ac:dyDescent="0.25">
      <c r="A873" s="408">
        <v>22020700</v>
      </c>
      <c r="B873" s="411"/>
      <c r="C873" s="410"/>
      <c r="D873" s="411"/>
      <c r="E873" s="412" t="s">
        <v>491</v>
      </c>
      <c r="F873" s="402"/>
      <c r="G873" s="524"/>
      <c r="H873" s="402"/>
      <c r="I873" s="402"/>
    </row>
    <row r="874" spans="1:9" s="311" customFormat="1" ht="18" customHeight="1" x14ac:dyDescent="0.2">
      <c r="A874" s="332">
        <v>22020702</v>
      </c>
      <c r="B874" s="539" t="s">
        <v>21</v>
      </c>
      <c r="C874" s="334"/>
      <c r="D874" s="328" t="s">
        <v>12</v>
      </c>
      <c r="E874" s="335" t="s">
        <v>595</v>
      </c>
      <c r="F874" s="402">
        <v>2000000</v>
      </c>
      <c r="G874" s="524">
        <v>3000000</v>
      </c>
      <c r="H874" s="429"/>
      <c r="I874" s="402">
        <v>3000000</v>
      </c>
    </row>
    <row r="875" spans="1:9" ht="18" customHeight="1" x14ac:dyDescent="0.25">
      <c r="A875" s="408">
        <v>22021000</v>
      </c>
      <c r="B875" s="411"/>
      <c r="C875" s="410"/>
      <c r="D875" s="411"/>
      <c r="E875" s="412" t="s">
        <v>435</v>
      </c>
      <c r="F875" s="402"/>
      <c r="G875" s="524"/>
      <c r="H875" s="402"/>
      <c r="I875" s="402"/>
    </row>
    <row r="876" spans="1:9" ht="18" customHeight="1" x14ac:dyDescent="0.25">
      <c r="A876" s="332">
        <v>22021003</v>
      </c>
      <c r="B876" s="409" t="s">
        <v>21</v>
      </c>
      <c r="C876" s="334"/>
      <c r="D876" s="328" t="s">
        <v>12</v>
      </c>
      <c r="E876" s="335" t="s">
        <v>438</v>
      </c>
      <c r="F876" s="402"/>
      <c r="G876" s="524"/>
      <c r="H876" s="402"/>
      <c r="I876" s="402"/>
    </row>
    <row r="877" spans="1:9" ht="18" customHeight="1" x14ac:dyDescent="0.25">
      <c r="A877" s="332">
        <v>22021004</v>
      </c>
      <c r="B877" s="409" t="s">
        <v>21</v>
      </c>
      <c r="C877" s="334"/>
      <c r="D877" s="328" t="s">
        <v>12</v>
      </c>
      <c r="E877" s="335" t="s">
        <v>535</v>
      </c>
      <c r="F877" s="402">
        <v>1000000</v>
      </c>
      <c r="G877" s="524">
        <v>3000000</v>
      </c>
      <c r="H877" s="429">
        <v>200000</v>
      </c>
      <c r="I877" s="402">
        <v>3000000</v>
      </c>
    </row>
    <row r="878" spans="1:9" ht="18" customHeight="1" x14ac:dyDescent="0.25">
      <c r="A878" s="332">
        <v>22021009</v>
      </c>
      <c r="B878" s="409" t="s">
        <v>21</v>
      </c>
      <c r="C878" s="334"/>
      <c r="D878" s="328" t="s">
        <v>12</v>
      </c>
      <c r="E878" s="335" t="s">
        <v>596</v>
      </c>
      <c r="F878" s="402">
        <v>14000000</v>
      </c>
      <c r="G878" s="524">
        <v>20000000</v>
      </c>
      <c r="H878" s="429">
        <v>5300000</v>
      </c>
      <c r="I878" s="402">
        <v>20000000</v>
      </c>
    </row>
    <row r="879" spans="1:9" ht="18" customHeight="1" x14ac:dyDescent="0.25">
      <c r="A879" s="332">
        <v>22021017</v>
      </c>
      <c r="B879" s="409" t="s">
        <v>21</v>
      </c>
      <c r="C879" s="334"/>
      <c r="D879" s="328" t="s">
        <v>12</v>
      </c>
      <c r="E879" s="335" t="s">
        <v>536</v>
      </c>
      <c r="F879" s="402">
        <v>700000</v>
      </c>
      <c r="G879" s="524">
        <v>1000000</v>
      </c>
      <c r="H879" s="429">
        <v>800000</v>
      </c>
      <c r="I879" s="402">
        <v>1000000</v>
      </c>
    </row>
    <row r="880" spans="1:9" ht="18" customHeight="1" x14ac:dyDescent="0.25">
      <c r="A880" s="408">
        <v>22040000</v>
      </c>
      <c r="B880" s="411"/>
      <c r="C880" s="410"/>
      <c r="D880" s="411"/>
      <c r="E880" s="412" t="s">
        <v>580</v>
      </c>
      <c r="F880" s="402"/>
      <c r="G880" s="524"/>
      <c r="H880" s="402"/>
      <c r="I880" s="402"/>
    </row>
    <row r="881" spans="1:9" ht="18" customHeight="1" x14ac:dyDescent="0.25">
      <c r="A881" s="408">
        <v>22040100</v>
      </c>
      <c r="B881" s="411"/>
      <c r="C881" s="410"/>
      <c r="D881" s="411"/>
      <c r="E881" s="412" t="s">
        <v>439</v>
      </c>
      <c r="F881" s="402"/>
      <c r="G881" s="524"/>
      <c r="H881" s="402"/>
      <c r="I881" s="402"/>
    </row>
    <row r="882" spans="1:9" ht="18" customHeight="1" x14ac:dyDescent="0.25">
      <c r="A882" s="332">
        <v>22040109</v>
      </c>
      <c r="B882" s="409" t="s">
        <v>21</v>
      </c>
      <c r="C882" s="334"/>
      <c r="D882" s="328" t="s">
        <v>12</v>
      </c>
      <c r="E882" s="335" t="s">
        <v>440</v>
      </c>
      <c r="F882" s="402">
        <v>6000000</v>
      </c>
      <c r="G882" s="524">
        <v>8000000</v>
      </c>
      <c r="H882" s="429"/>
      <c r="I882" s="402"/>
    </row>
    <row r="883" spans="1:9" ht="18.75" x14ac:dyDescent="0.25">
      <c r="A883" s="408"/>
      <c r="B883" s="411"/>
      <c r="C883" s="410"/>
      <c r="D883" s="411"/>
      <c r="E883" s="388" t="s">
        <v>53</v>
      </c>
      <c r="F883" s="532">
        <f>SUM(F832:F866)</f>
        <v>7480128.3499999996</v>
      </c>
      <c r="G883" s="532">
        <f>SUM(G832:G866)</f>
        <v>11640192.525</v>
      </c>
      <c r="H883" s="532">
        <f>SUM(H832:H866)</f>
        <v>0</v>
      </c>
      <c r="I883" s="406">
        <f>SUM(I832:I866)</f>
        <v>2000000</v>
      </c>
    </row>
    <row r="884" spans="1:9" ht="18.75" x14ac:dyDescent="0.25">
      <c r="A884" s="380"/>
      <c r="B884" s="381"/>
      <c r="C884" s="382"/>
      <c r="D884" s="381"/>
      <c r="E884" s="383" t="s">
        <v>420</v>
      </c>
      <c r="F884" s="433">
        <f>SUM(F869:F882)</f>
        <v>26900000</v>
      </c>
      <c r="G884" s="433">
        <f>SUM(G869:G882)</f>
        <v>40000000</v>
      </c>
      <c r="H884" s="433">
        <f>SUM(H869:H882)</f>
        <v>6460000</v>
      </c>
      <c r="I884" s="536">
        <f>SUM(I869:I882)</f>
        <v>32000000</v>
      </c>
    </row>
    <row r="885" spans="1:9" ht="18.75" x14ac:dyDescent="0.25">
      <c r="A885" s="527"/>
      <c r="B885" s="437"/>
      <c r="C885" s="541"/>
      <c r="D885" s="439"/>
      <c r="E885" s="563" t="s">
        <v>57</v>
      </c>
      <c r="F885" s="564">
        <f>SUM(F883:F884)</f>
        <v>34380128.350000001</v>
      </c>
      <c r="G885" s="564">
        <f>G883+G884</f>
        <v>51640192.524999999</v>
      </c>
      <c r="H885" s="564">
        <f>SUM(H883:H884)</f>
        <v>6460000</v>
      </c>
      <c r="I885" s="565">
        <f>SUM(I883:I884)</f>
        <v>34000000</v>
      </c>
    </row>
    <row r="886" spans="1:9" ht="18.75" x14ac:dyDescent="0.25">
      <c r="A886" s="969" t="s">
        <v>85</v>
      </c>
      <c r="B886" s="970"/>
      <c r="C886" s="970"/>
      <c r="D886" s="970"/>
      <c r="E886" s="970"/>
      <c r="F886" s="970"/>
      <c r="G886" s="970"/>
      <c r="H886" s="970"/>
      <c r="I886" s="971"/>
    </row>
    <row r="887" spans="1:9" ht="18.75" x14ac:dyDescent="0.25">
      <c r="A887" s="972" t="s">
        <v>1</v>
      </c>
      <c r="B887" s="973"/>
      <c r="C887" s="973"/>
      <c r="D887" s="973"/>
      <c r="E887" s="973"/>
      <c r="F887" s="973"/>
      <c r="G887" s="973"/>
      <c r="H887" s="973"/>
      <c r="I887" s="974"/>
    </row>
    <row r="888" spans="1:9" ht="18.75" x14ac:dyDescent="0.25">
      <c r="A888" s="972" t="s">
        <v>58</v>
      </c>
      <c r="B888" s="973"/>
      <c r="C888" s="973"/>
      <c r="D888" s="973"/>
      <c r="E888" s="973"/>
      <c r="F888" s="973"/>
      <c r="G888" s="973"/>
      <c r="H888" s="973"/>
      <c r="I888" s="974"/>
    </row>
    <row r="889" spans="1:9" ht="18.75" customHeight="1" x14ac:dyDescent="0.25">
      <c r="A889" s="975" t="s">
        <v>379</v>
      </c>
      <c r="B889" s="976"/>
      <c r="C889" s="976"/>
      <c r="D889" s="976"/>
      <c r="E889" s="976"/>
      <c r="F889" s="976"/>
      <c r="G889" s="976"/>
      <c r="H889" s="976"/>
      <c r="I889" s="977"/>
    </row>
    <row r="890" spans="1:9" ht="18.75" x14ac:dyDescent="0.25">
      <c r="A890" s="993" t="s">
        <v>597</v>
      </c>
      <c r="B890" s="994"/>
      <c r="C890" s="994"/>
      <c r="D890" s="994"/>
      <c r="E890" s="994"/>
      <c r="F890" s="994"/>
      <c r="G890" s="994"/>
      <c r="H890" s="994"/>
      <c r="I890" s="995"/>
    </row>
    <row r="891" spans="1:9" s="311" customFormat="1" ht="35.25" x14ac:dyDescent="0.25">
      <c r="A891" s="390" t="s">
        <v>380</v>
      </c>
      <c r="B891" s="322" t="s">
        <v>88</v>
      </c>
      <c r="C891" s="322" t="s">
        <v>381</v>
      </c>
      <c r="D891" s="322" t="s">
        <v>5</v>
      </c>
      <c r="E891" s="391" t="s">
        <v>89</v>
      </c>
      <c r="F891" s="322" t="s">
        <v>7</v>
      </c>
      <c r="G891" s="322" t="s">
        <v>8</v>
      </c>
      <c r="H891" s="320" t="s">
        <v>382</v>
      </c>
      <c r="I891" s="416" t="s">
        <v>10</v>
      </c>
    </row>
    <row r="892" spans="1:9" ht="18" customHeight="1" x14ac:dyDescent="0.25">
      <c r="A892" s="442">
        <v>20000000</v>
      </c>
      <c r="B892" s="443"/>
      <c r="C892" s="444"/>
      <c r="D892" s="443"/>
      <c r="E892" s="445" t="s">
        <v>47</v>
      </c>
      <c r="F892" s="421"/>
      <c r="G892" s="421"/>
      <c r="H892" s="421"/>
      <c r="I892" s="421"/>
    </row>
    <row r="893" spans="1:9" ht="18" customHeight="1" x14ac:dyDescent="0.25">
      <c r="A893" s="318">
        <v>21000000</v>
      </c>
      <c r="B893" s="363"/>
      <c r="C893" s="397"/>
      <c r="D893" s="363"/>
      <c r="E893" s="398" t="s">
        <v>53</v>
      </c>
      <c r="F893" s="369"/>
      <c r="G893" s="369"/>
      <c r="H893" s="369"/>
      <c r="I893" s="369"/>
    </row>
    <row r="894" spans="1:9" ht="18" customHeight="1" x14ac:dyDescent="0.25">
      <c r="A894" s="318">
        <v>21010000</v>
      </c>
      <c r="B894" s="363"/>
      <c r="C894" s="397"/>
      <c r="D894" s="363"/>
      <c r="E894" s="398" t="s">
        <v>402</v>
      </c>
      <c r="F894" s="369"/>
      <c r="G894" s="369"/>
      <c r="H894" s="369"/>
      <c r="I894" s="369"/>
    </row>
    <row r="895" spans="1:9" ht="18" customHeight="1" x14ac:dyDescent="0.25">
      <c r="A895" s="403">
        <v>21010103</v>
      </c>
      <c r="B895" s="409" t="s">
        <v>21</v>
      </c>
      <c r="C895" s="328"/>
      <c r="D895" s="328" t="s">
        <v>12</v>
      </c>
      <c r="E895" s="401" t="s">
        <v>442</v>
      </c>
      <c r="F895" s="402"/>
      <c r="G895" s="402"/>
      <c r="H895" s="402"/>
      <c r="I895" s="402"/>
    </row>
    <row r="896" spans="1:9" ht="18" customHeight="1" x14ac:dyDescent="0.25">
      <c r="A896" s="403">
        <v>21010104</v>
      </c>
      <c r="B896" s="409" t="s">
        <v>21</v>
      </c>
      <c r="C896" s="328"/>
      <c r="D896" s="328" t="s">
        <v>12</v>
      </c>
      <c r="E896" s="401" t="s">
        <v>443</v>
      </c>
      <c r="F896" s="402"/>
      <c r="G896" s="402"/>
      <c r="H896" s="402"/>
      <c r="I896" s="402"/>
    </row>
    <row r="897" spans="1:9" ht="18" customHeight="1" x14ac:dyDescent="0.25">
      <c r="A897" s="403">
        <v>21010105</v>
      </c>
      <c r="B897" s="409" t="s">
        <v>21</v>
      </c>
      <c r="C897" s="328"/>
      <c r="D897" s="328" t="s">
        <v>12</v>
      </c>
      <c r="E897" s="401" t="s">
        <v>444</v>
      </c>
      <c r="F897" s="402"/>
      <c r="G897" s="402"/>
      <c r="H897" s="402"/>
      <c r="I897" s="402"/>
    </row>
    <row r="898" spans="1:9" ht="18" customHeight="1" x14ac:dyDescent="0.25">
      <c r="A898" s="403">
        <v>21010106</v>
      </c>
      <c r="B898" s="409" t="s">
        <v>21</v>
      </c>
      <c r="C898" s="328"/>
      <c r="D898" s="328" t="s">
        <v>12</v>
      </c>
      <c r="E898" s="401" t="s">
        <v>462</v>
      </c>
      <c r="F898" s="402"/>
      <c r="G898" s="402"/>
      <c r="H898" s="402"/>
      <c r="I898" s="402"/>
    </row>
    <row r="899" spans="1:9" ht="18" customHeight="1" x14ac:dyDescent="0.25">
      <c r="A899" s="449"/>
      <c r="B899" s="409" t="s">
        <v>21</v>
      </c>
      <c r="C899" s="328"/>
      <c r="D899" s="328" t="s">
        <v>12</v>
      </c>
      <c r="E899" s="335" t="s">
        <v>513</v>
      </c>
      <c r="F899" s="402"/>
      <c r="G899" s="402"/>
      <c r="H899" s="402"/>
      <c r="I899" s="402"/>
    </row>
    <row r="900" spans="1:9" ht="18" customHeight="1" x14ac:dyDescent="0.25">
      <c r="A900" s="318">
        <v>21020300</v>
      </c>
      <c r="B900" s="363"/>
      <c r="C900" s="397"/>
      <c r="D900" s="363"/>
      <c r="E900" s="398" t="s">
        <v>447</v>
      </c>
      <c r="F900" s="402"/>
      <c r="G900" s="402"/>
      <c r="H900" s="402"/>
      <c r="I900" s="402"/>
    </row>
    <row r="901" spans="1:9" ht="18" customHeight="1" x14ac:dyDescent="0.25">
      <c r="A901" s="403">
        <v>21020301</v>
      </c>
      <c r="B901" s="409" t="s">
        <v>21</v>
      </c>
      <c r="C901" s="328"/>
      <c r="D901" s="328" t="s">
        <v>12</v>
      </c>
      <c r="E901" s="335" t="s">
        <v>448</v>
      </c>
      <c r="F901" s="402"/>
      <c r="G901" s="402"/>
      <c r="H901" s="402"/>
      <c r="I901" s="402"/>
    </row>
    <row r="902" spans="1:9" ht="18" customHeight="1" x14ac:dyDescent="0.25">
      <c r="A902" s="403">
        <v>21020302</v>
      </c>
      <c r="B902" s="409" t="s">
        <v>21</v>
      </c>
      <c r="C902" s="328"/>
      <c r="D902" s="328" t="s">
        <v>12</v>
      </c>
      <c r="E902" s="335" t="s">
        <v>449</v>
      </c>
      <c r="F902" s="402"/>
      <c r="G902" s="402"/>
      <c r="H902" s="402"/>
      <c r="I902" s="402"/>
    </row>
    <row r="903" spans="1:9" ht="18" customHeight="1" x14ac:dyDescent="0.25">
      <c r="A903" s="403">
        <v>21020303</v>
      </c>
      <c r="B903" s="409" t="s">
        <v>21</v>
      </c>
      <c r="C903" s="328"/>
      <c r="D903" s="328" t="s">
        <v>12</v>
      </c>
      <c r="E903" s="335" t="s">
        <v>450</v>
      </c>
      <c r="F903" s="402"/>
      <c r="G903" s="402"/>
      <c r="H903" s="402"/>
      <c r="I903" s="402"/>
    </row>
    <row r="904" spans="1:9" ht="18" customHeight="1" x14ac:dyDescent="0.25">
      <c r="A904" s="403">
        <v>21020304</v>
      </c>
      <c r="B904" s="409" t="s">
        <v>21</v>
      </c>
      <c r="C904" s="328"/>
      <c r="D904" s="328" t="s">
        <v>12</v>
      </c>
      <c r="E904" s="335" t="s">
        <v>408</v>
      </c>
      <c r="F904" s="402"/>
      <c r="G904" s="402"/>
      <c r="H904" s="402"/>
      <c r="I904" s="402"/>
    </row>
    <row r="905" spans="1:9" ht="18" customHeight="1" x14ac:dyDescent="0.25">
      <c r="A905" s="403">
        <v>21020312</v>
      </c>
      <c r="B905" s="409" t="s">
        <v>21</v>
      </c>
      <c r="C905" s="328"/>
      <c r="D905" s="328" t="s">
        <v>12</v>
      </c>
      <c r="E905" s="335" t="s">
        <v>451</v>
      </c>
      <c r="F905" s="402"/>
      <c r="G905" s="402"/>
      <c r="H905" s="402"/>
      <c r="I905" s="402"/>
    </row>
    <row r="906" spans="1:9" ht="18" customHeight="1" x14ac:dyDescent="0.25">
      <c r="A906" s="403">
        <v>21020315</v>
      </c>
      <c r="B906" s="409" t="s">
        <v>21</v>
      </c>
      <c r="C906" s="328"/>
      <c r="D906" s="328" t="s">
        <v>12</v>
      </c>
      <c r="E906" s="335" t="s">
        <v>452</v>
      </c>
      <c r="F906" s="402"/>
      <c r="G906" s="402"/>
      <c r="H906" s="402"/>
      <c r="I906" s="402"/>
    </row>
    <row r="907" spans="1:9" ht="18" customHeight="1" x14ac:dyDescent="0.25">
      <c r="A907" s="403">
        <v>21020314</v>
      </c>
      <c r="B907" s="409" t="s">
        <v>21</v>
      </c>
      <c r="C907" s="328"/>
      <c r="D907" s="328" t="s">
        <v>12</v>
      </c>
      <c r="E907" s="335" t="s">
        <v>539</v>
      </c>
      <c r="F907" s="402"/>
      <c r="G907" s="402"/>
      <c r="H907" s="402"/>
      <c r="I907" s="402"/>
    </row>
    <row r="908" spans="1:9" ht="18" customHeight="1" x14ac:dyDescent="0.25">
      <c r="A908" s="403">
        <v>21020305</v>
      </c>
      <c r="B908" s="409" t="s">
        <v>21</v>
      </c>
      <c r="C908" s="328"/>
      <c r="D908" s="328" t="s">
        <v>12</v>
      </c>
      <c r="E908" s="335" t="s">
        <v>540</v>
      </c>
      <c r="F908" s="402"/>
      <c r="G908" s="402"/>
      <c r="H908" s="402"/>
      <c r="I908" s="402"/>
    </row>
    <row r="909" spans="1:9" ht="18" customHeight="1" x14ac:dyDescent="0.25">
      <c r="A909" s="403">
        <v>21020306</v>
      </c>
      <c r="B909" s="409" t="s">
        <v>21</v>
      </c>
      <c r="C909" s="328"/>
      <c r="D909" s="328" t="s">
        <v>12</v>
      </c>
      <c r="E909" s="335" t="s">
        <v>541</v>
      </c>
      <c r="F909" s="402"/>
      <c r="G909" s="402"/>
      <c r="H909" s="402"/>
      <c r="I909" s="402"/>
    </row>
    <row r="910" spans="1:9" ht="18" customHeight="1" x14ac:dyDescent="0.25">
      <c r="A910" s="423">
        <v>21020600</v>
      </c>
      <c r="B910" s="424"/>
      <c r="C910" s="425"/>
      <c r="D910" s="424"/>
      <c r="E910" s="398" t="s">
        <v>418</v>
      </c>
      <c r="F910" s="402"/>
      <c r="G910" s="402"/>
      <c r="H910" s="402"/>
      <c r="I910" s="402"/>
    </row>
    <row r="911" spans="1:9" ht="18" customHeight="1" x14ac:dyDescent="0.25">
      <c r="A911" s="538">
        <v>21020605</v>
      </c>
      <c r="B911" s="409" t="s">
        <v>21</v>
      </c>
      <c r="C911" s="427"/>
      <c r="D911" s="328" t="s">
        <v>12</v>
      </c>
      <c r="E911" s="401" t="s">
        <v>518</v>
      </c>
      <c r="F911" s="402"/>
      <c r="G911" s="402"/>
      <c r="H911" s="402"/>
      <c r="I911" s="402"/>
    </row>
    <row r="912" spans="1:9" ht="18" customHeight="1" x14ac:dyDescent="0.25">
      <c r="A912" s="408">
        <v>22020000</v>
      </c>
      <c r="B912" s="411"/>
      <c r="C912" s="410"/>
      <c r="D912" s="411"/>
      <c r="E912" s="412" t="s">
        <v>420</v>
      </c>
      <c r="F912" s="402"/>
      <c r="G912" s="402"/>
      <c r="H912" s="402"/>
      <c r="I912" s="402"/>
    </row>
    <row r="913" spans="1:9" ht="18" customHeight="1" x14ac:dyDescent="0.25">
      <c r="A913" s="408">
        <v>22020100</v>
      </c>
      <c r="B913" s="409" t="s">
        <v>21</v>
      </c>
      <c r="C913" s="410"/>
      <c r="D913" s="411"/>
      <c r="E913" s="412" t="s">
        <v>480</v>
      </c>
      <c r="F913" s="402"/>
      <c r="G913" s="402"/>
      <c r="H913" s="402"/>
      <c r="I913" s="402"/>
    </row>
    <row r="914" spans="1:9" ht="18" customHeight="1" x14ac:dyDescent="0.25">
      <c r="A914" s="332">
        <v>22020101</v>
      </c>
      <c r="B914" s="409" t="s">
        <v>21</v>
      </c>
      <c r="C914" s="334"/>
      <c r="D914" s="328" t="s">
        <v>12</v>
      </c>
      <c r="E914" s="413" t="s">
        <v>481</v>
      </c>
      <c r="F914" s="402"/>
      <c r="G914" s="402"/>
      <c r="H914" s="402"/>
      <c r="I914" s="402"/>
    </row>
    <row r="915" spans="1:9" ht="18" customHeight="1" x14ac:dyDescent="0.25">
      <c r="A915" s="332">
        <v>22020102</v>
      </c>
      <c r="B915" s="409" t="s">
        <v>21</v>
      </c>
      <c r="C915" s="334"/>
      <c r="D915" s="328" t="s">
        <v>12</v>
      </c>
      <c r="E915" s="413" t="s">
        <v>422</v>
      </c>
      <c r="F915" s="402"/>
      <c r="G915" s="402"/>
      <c r="H915" s="402"/>
      <c r="I915" s="402"/>
    </row>
    <row r="916" spans="1:9" ht="18" customHeight="1" x14ac:dyDescent="0.25">
      <c r="A916" s="332">
        <v>22020103</v>
      </c>
      <c r="B916" s="409" t="s">
        <v>21</v>
      </c>
      <c r="C916" s="334"/>
      <c r="D916" s="328" t="s">
        <v>12</v>
      </c>
      <c r="E916" s="413" t="s">
        <v>482</v>
      </c>
      <c r="F916" s="402"/>
      <c r="G916" s="402"/>
      <c r="H916" s="402"/>
      <c r="I916" s="402"/>
    </row>
    <row r="917" spans="1:9" ht="18" customHeight="1" x14ac:dyDescent="0.25">
      <c r="A917" s="332">
        <v>22020104</v>
      </c>
      <c r="B917" s="409" t="s">
        <v>21</v>
      </c>
      <c r="C917" s="334"/>
      <c r="D917" s="328" t="s">
        <v>12</v>
      </c>
      <c r="E917" s="413" t="s">
        <v>423</v>
      </c>
      <c r="F917" s="402"/>
      <c r="G917" s="402"/>
      <c r="H917" s="402"/>
      <c r="I917" s="402"/>
    </row>
    <row r="918" spans="1:9" ht="18" customHeight="1" x14ac:dyDescent="0.25">
      <c r="A918" s="408">
        <v>22020300</v>
      </c>
      <c r="B918" s="411"/>
      <c r="C918" s="410"/>
      <c r="D918" s="411"/>
      <c r="E918" s="412" t="s">
        <v>468</v>
      </c>
      <c r="F918" s="402"/>
      <c r="G918" s="402"/>
      <c r="H918" s="402"/>
      <c r="I918" s="402"/>
    </row>
    <row r="919" spans="1:9" ht="18" customHeight="1" x14ac:dyDescent="0.25">
      <c r="A919" s="332">
        <v>22020310</v>
      </c>
      <c r="B919" s="409" t="s">
        <v>21</v>
      </c>
      <c r="C919" s="334"/>
      <c r="D919" s="328" t="s">
        <v>12</v>
      </c>
      <c r="E919" s="413" t="s">
        <v>598</v>
      </c>
      <c r="F919" s="402">
        <v>3200000</v>
      </c>
      <c r="G919" s="524">
        <v>5000000</v>
      </c>
      <c r="H919" s="429">
        <v>3500000</v>
      </c>
      <c r="I919" s="402">
        <v>5000000</v>
      </c>
    </row>
    <row r="920" spans="1:9" ht="18" customHeight="1" x14ac:dyDescent="0.25">
      <c r="A920" s="332"/>
      <c r="B920" s="409" t="s">
        <v>21</v>
      </c>
      <c r="C920" s="334"/>
      <c r="D920" s="328" t="s">
        <v>12</v>
      </c>
      <c r="E920" s="413" t="s">
        <v>458</v>
      </c>
      <c r="F920" s="402"/>
      <c r="G920" s="524"/>
      <c r="H920" s="402"/>
      <c r="I920" s="402"/>
    </row>
    <row r="921" spans="1:9" ht="18" customHeight="1" x14ac:dyDescent="0.25">
      <c r="A921" s="408">
        <v>22040000</v>
      </c>
      <c r="B921" s="411"/>
      <c r="C921" s="410"/>
      <c r="D921" s="411"/>
      <c r="E921" s="412" t="s">
        <v>580</v>
      </c>
      <c r="F921" s="402"/>
      <c r="G921" s="524"/>
      <c r="H921" s="402"/>
      <c r="I921" s="402"/>
    </row>
    <row r="922" spans="1:9" ht="18" customHeight="1" x14ac:dyDescent="0.25">
      <c r="A922" s="408">
        <v>22040100</v>
      </c>
      <c r="B922" s="411"/>
      <c r="C922" s="410"/>
      <c r="D922" s="411"/>
      <c r="E922" s="412" t="s">
        <v>439</v>
      </c>
      <c r="F922" s="402"/>
      <c r="G922" s="524"/>
      <c r="H922" s="402"/>
      <c r="I922" s="402"/>
    </row>
    <row r="923" spans="1:9" ht="18" customHeight="1" x14ac:dyDescent="0.25">
      <c r="A923" s="332">
        <v>22040109</v>
      </c>
      <c r="B923" s="409" t="s">
        <v>21</v>
      </c>
      <c r="C923" s="334"/>
      <c r="D923" s="328" t="s">
        <v>12</v>
      </c>
      <c r="E923" s="335" t="s">
        <v>440</v>
      </c>
      <c r="F923" s="402">
        <v>1500000</v>
      </c>
      <c r="G923" s="524">
        <v>2000000</v>
      </c>
      <c r="H923" s="429">
        <v>1250000</v>
      </c>
      <c r="I923" s="402">
        <v>2000000</v>
      </c>
    </row>
    <row r="924" spans="1:9" ht="18.75" x14ac:dyDescent="0.25">
      <c r="A924" s="408"/>
      <c r="B924" s="411"/>
      <c r="C924" s="410"/>
      <c r="D924" s="411"/>
      <c r="E924" s="412" t="s">
        <v>53</v>
      </c>
      <c r="F924" s="532"/>
      <c r="G924" s="532">
        <f>SUM(G895:G911)</f>
        <v>0</v>
      </c>
      <c r="H924" s="532"/>
      <c r="I924" s="406">
        <f>SUM(I895:I911)</f>
        <v>0</v>
      </c>
    </row>
    <row r="925" spans="1:9" ht="18.75" x14ac:dyDescent="0.25">
      <c r="A925" s="380"/>
      <c r="B925" s="381"/>
      <c r="C925" s="382"/>
      <c r="D925" s="381"/>
      <c r="E925" s="452" t="s">
        <v>420</v>
      </c>
      <c r="F925" s="433">
        <f t="shared" ref="F925:G925" si="46">SUM(F914:F923)</f>
        <v>4700000</v>
      </c>
      <c r="G925" s="433">
        <f t="shared" si="46"/>
        <v>7000000</v>
      </c>
      <c r="H925" s="433">
        <f t="shared" ref="H925:I925" si="47">SUM(H914:H923)</f>
        <v>4750000</v>
      </c>
      <c r="I925" s="536">
        <f t="shared" si="47"/>
        <v>7000000</v>
      </c>
    </row>
    <row r="926" spans="1:9" ht="27.95" customHeight="1" x14ac:dyDescent="0.25">
      <c r="A926" s="527"/>
      <c r="B926" s="437"/>
      <c r="C926" s="541"/>
      <c r="D926" s="439"/>
      <c r="E926" s="499" t="s">
        <v>57</v>
      </c>
      <c r="F926" s="564">
        <f t="shared" ref="F926:G926" si="48">F924+F925</f>
        <v>4700000</v>
      </c>
      <c r="G926" s="564">
        <f t="shared" si="48"/>
        <v>7000000</v>
      </c>
      <c r="H926" s="564">
        <f t="shared" ref="H926:I926" si="49">H924+H925</f>
        <v>4750000</v>
      </c>
      <c r="I926" s="565">
        <f t="shared" si="49"/>
        <v>7000000</v>
      </c>
    </row>
    <row r="927" spans="1:9" ht="18.75" x14ac:dyDescent="0.25">
      <c r="A927" s="969" t="s">
        <v>85</v>
      </c>
      <c r="B927" s="970"/>
      <c r="C927" s="970"/>
      <c r="D927" s="970"/>
      <c r="E927" s="970"/>
      <c r="F927" s="970"/>
      <c r="G927" s="970"/>
      <c r="H927" s="970"/>
      <c r="I927" s="971"/>
    </row>
    <row r="928" spans="1:9" ht="18.75" x14ac:dyDescent="0.25">
      <c r="A928" s="972" t="s">
        <v>1</v>
      </c>
      <c r="B928" s="973"/>
      <c r="C928" s="973"/>
      <c r="D928" s="973"/>
      <c r="E928" s="973"/>
      <c r="F928" s="973"/>
      <c r="G928" s="973"/>
      <c r="H928" s="973"/>
      <c r="I928" s="974"/>
    </row>
    <row r="929" spans="1:9" ht="18.75" x14ac:dyDescent="0.25">
      <c r="A929" s="972" t="s">
        <v>58</v>
      </c>
      <c r="B929" s="973"/>
      <c r="C929" s="973"/>
      <c r="D929" s="973"/>
      <c r="E929" s="973"/>
      <c r="F929" s="973"/>
      <c r="G929" s="973"/>
      <c r="H929" s="973"/>
      <c r="I929" s="974"/>
    </row>
    <row r="930" spans="1:9" ht="18.75" customHeight="1" x14ac:dyDescent="0.25">
      <c r="A930" s="975" t="s">
        <v>379</v>
      </c>
      <c r="B930" s="976"/>
      <c r="C930" s="976"/>
      <c r="D930" s="976"/>
      <c r="E930" s="976"/>
      <c r="F930" s="976"/>
      <c r="G930" s="976"/>
      <c r="H930" s="976"/>
      <c r="I930" s="977"/>
    </row>
    <row r="931" spans="1:9" ht="18.75" x14ac:dyDescent="0.25">
      <c r="A931" s="993" t="s">
        <v>599</v>
      </c>
      <c r="B931" s="994"/>
      <c r="C931" s="994"/>
      <c r="D931" s="994"/>
      <c r="E931" s="994"/>
      <c r="F931" s="994"/>
      <c r="G931" s="994"/>
      <c r="H931" s="994"/>
      <c r="I931" s="995"/>
    </row>
    <row r="932" spans="1:9" s="311" customFormat="1" ht="35.25" x14ac:dyDescent="0.25">
      <c r="A932" s="390" t="s">
        <v>380</v>
      </c>
      <c r="B932" s="322" t="s">
        <v>88</v>
      </c>
      <c r="C932" s="322" t="s">
        <v>381</v>
      </c>
      <c r="D932" s="322" t="s">
        <v>5</v>
      </c>
      <c r="E932" s="391" t="s">
        <v>89</v>
      </c>
      <c r="F932" s="322" t="s">
        <v>7</v>
      </c>
      <c r="G932" s="322" t="s">
        <v>8</v>
      </c>
      <c r="H932" s="320" t="s">
        <v>382</v>
      </c>
      <c r="I932" s="416" t="s">
        <v>10</v>
      </c>
    </row>
    <row r="933" spans="1:9" ht="18" customHeight="1" x14ac:dyDescent="0.25">
      <c r="A933" s="442">
        <v>20000000</v>
      </c>
      <c r="B933" s="443"/>
      <c r="C933" s="444"/>
      <c r="D933" s="443"/>
      <c r="E933" s="445" t="s">
        <v>47</v>
      </c>
      <c r="F933" s="421"/>
      <c r="G933" s="421"/>
      <c r="H933" s="421"/>
      <c r="I933" s="421"/>
    </row>
    <row r="934" spans="1:9" ht="18" customHeight="1" x14ac:dyDescent="0.25">
      <c r="A934" s="318">
        <v>21000000</v>
      </c>
      <c r="B934" s="363"/>
      <c r="C934" s="397"/>
      <c r="D934" s="363"/>
      <c r="E934" s="398" t="s">
        <v>53</v>
      </c>
      <c r="F934" s="369"/>
      <c r="G934" s="369"/>
      <c r="H934" s="369"/>
      <c r="I934" s="369"/>
    </row>
    <row r="935" spans="1:9" ht="18" customHeight="1" x14ac:dyDescent="0.25">
      <c r="A935" s="318">
        <v>21010000</v>
      </c>
      <c r="B935" s="363"/>
      <c r="C935" s="397"/>
      <c r="D935" s="363"/>
      <c r="E935" s="398" t="s">
        <v>402</v>
      </c>
      <c r="F935" s="369"/>
      <c r="G935" s="369"/>
      <c r="H935" s="369"/>
      <c r="I935" s="369"/>
    </row>
    <row r="936" spans="1:9" ht="18" customHeight="1" x14ac:dyDescent="0.25">
      <c r="A936" s="403">
        <v>21010103</v>
      </c>
      <c r="B936" s="409" t="s">
        <v>21</v>
      </c>
      <c r="C936" s="328"/>
      <c r="D936" s="328" t="s">
        <v>12</v>
      </c>
      <c r="E936" s="401" t="s">
        <v>442</v>
      </c>
      <c r="F936" s="402"/>
      <c r="G936" s="402"/>
      <c r="H936" s="402"/>
      <c r="I936" s="402"/>
    </row>
    <row r="937" spans="1:9" ht="18" customHeight="1" x14ac:dyDescent="0.25">
      <c r="A937" s="403">
        <v>21010104</v>
      </c>
      <c r="B937" s="409" t="s">
        <v>21</v>
      </c>
      <c r="C937" s="328"/>
      <c r="D937" s="328" t="s">
        <v>12</v>
      </c>
      <c r="E937" s="401" t="s">
        <v>443</v>
      </c>
      <c r="F937" s="402"/>
      <c r="G937" s="402"/>
      <c r="H937" s="402"/>
      <c r="I937" s="402"/>
    </row>
    <row r="938" spans="1:9" ht="18" customHeight="1" x14ac:dyDescent="0.25">
      <c r="A938" s="403">
        <v>21010105</v>
      </c>
      <c r="B938" s="409" t="s">
        <v>21</v>
      </c>
      <c r="C938" s="328"/>
      <c r="D938" s="328" t="s">
        <v>12</v>
      </c>
      <c r="E938" s="401" t="s">
        <v>444</v>
      </c>
      <c r="F938" s="402"/>
      <c r="G938" s="402"/>
      <c r="H938" s="402"/>
      <c r="I938" s="402"/>
    </row>
    <row r="939" spans="1:9" ht="18" customHeight="1" x14ac:dyDescent="0.25">
      <c r="A939" s="403">
        <v>21010106</v>
      </c>
      <c r="B939" s="409" t="s">
        <v>21</v>
      </c>
      <c r="C939" s="328"/>
      <c r="D939" s="328" t="s">
        <v>12</v>
      </c>
      <c r="E939" s="401" t="s">
        <v>462</v>
      </c>
      <c r="F939" s="402"/>
      <c r="G939" s="402"/>
      <c r="H939" s="402"/>
      <c r="I939" s="402"/>
    </row>
    <row r="940" spans="1:9" ht="18" customHeight="1" x14ac:dyDescent="0.25">
      <c r="A940" s="449"/>
      <c r="B940" s="409" t="s">
        <v>21</v>
      </c>
      <c r="C940" s="328"/>
      <c r="D940" s="328" t="s">
        <v>12</v>
      </c>
      <c r="E940" s="335" t="s">
        <v>513</v>
      </c>
      <c r="F940" s="402"/>
      <c r="G940" s="402"/>
      <c r="H940" s="402"/>
      <c r="I940" s="402"/>
    </row>
    <row r="941" spans="1:9" ht="18" customHeight="1" x14ac:dyDescent="0.25">
      <c r="A941" s="318">
        <v>21020300</v>
      </c>
      <c r="B941" s="363"/>
      <c r="C941" s="397"/>
      <c r="D941" s="363"/>
      <c r="E941" s="398" t="s">
        <v>447</v>
      </c>
      <c r="F941" s="402"/>
      <c r="G941" s="402"/>
      <c r="H941" s="402"/>
      <c r="I941" s="402"/>
    </row>
    <row r="942" spans="1:9" ht="18" customHeight="1" x14ac:dyDescent="0.25">
      <c r="A942" s="403">
        <v>21020301</v>
      </c>
      <c r="B942" s="409" t="s">
        <v>21</v>
      </c>
      <c r="C942" s="328"/>
      <c r="D942" s="328" t="s">
        <v>12</v>
      </c>
      <c r="E942" s="335" t="s">
        <v>448</v>
      </c>
      <c r="F942" s="402"/>
      <c r="G942" s="402"/>
      <c r="H942" s="402"/>
      <c r="I942" s="402"/>
    </row>
    <row r="943" spans="1:9" ht="18" customHeight="1" x14ac:dyDescent="0.25">
      <c r="A943" s="403">
        <v>21020302</v>
      </c>
      <c r="B943" s="409" t="s">
        <v>21</v>
      </c>
      <c r="C943" s="328"/>
      <c r="D943" s="328" t="s">
        <v>12</v>
      </c>
      <c r="E943" s="335" t="s">
        <v>449</v>
      </c>
      <c r="F943" s="402"/>
      <c r="G943" s="402"/>
      <c r="H943" s="402"/>
      <c r="I943" s="402"/>
    </row>
    <row r="944" spans="1:9" ht="18" customHeight="1" x14ac:dyDescent="0.25">
      <c r="A944" s="403">
        <v>21020303</v>
      </c>
      <c r="B944" s="409" t="s">
        <v>21</v>
      </c>
      <c r="C944" s="328"/>
      <c r="D944" s="328" t="s">
        <v>12</v>
      </c>
      <c r="E944" s="335" t="s">
        <v>450</v>
      </c>
      <c r="F944" s="402"/>
      <c r="G944" s="402"/>
      <c r="H944" s="402"/>
      <c r="I944" s="402"/>
    </row>
    <row r="945" spans="1:9" ht="18" customHeight="1" x14ac:dyDescent="0.25">
      <c r="A945" s="403">
        <v>21020304</v>
      </c>
      <c r="B945" s="409" t="s">
        <v>21</v>
      </c>
      <c r="C945" s="328"/>
      <c r="D945" s="328" t="s">
        <v>12</v>
      </c>
      <c r="E945" s="335" t="s">
        <v>408</v>
      </c>
      <c r="F945" s="402"/>
      <c r="G945" s="402"/>
      <c r="H945" s="402"/>
      <c r="I945" s="402"/>
    </row>
    <row r="946" spans="1:9" ht="18" customHeight="1" x14ac:dyDescent="0.25">
      <c r="A946" s="403">
        <v>21020312</v>
      </c>
      <c r="B946" s="409" t="s">
        <v>21</v>
      </c>
      <c r="C946" s="328"/>
      <c r="D946" s="328" t="s">
        <v>12</v>
      </c>
      <c r="E946" s="335" t="s">
        <v>451</v>
      </c>
      <c r="F946" s="402"/>
      <c r="G946" s="402"/>
      <c r="H946" s="402"/>
      <c r="I946" s="402"/>
    </row>
    <row r="947" spans="1:9" ht="18" customHeight="1" x14ac:dyDescent="0.25">
      <c r="A947" s="403">
        <v>21020315</v>
      </c>
      <c r="B947" s="409" t="s">
        <v>21</v>
      </c>
      <c r="C947" s="328"/>
      <c r="D947" s="328" t="s">
        <v>12</v>
      </c>
      <c r="E947" s="335" t="s">
        <v>452</v>
      </c>
      <c r="F947" s="402"/>
      <c r="G947" s="402"/>
      <c r="H947" s="402"/>
      <c r="I947" s="402"/>
    </row>
    <row r="948" spans="1:9" ht="18" customHeight="1" x14ac:dyDescent="0.25">
      <c r="A948" s="403">
        <v>21020314</v>
      </c>
      <c r="B948" s="409" t="s">
        <v>21</v>
      </c>
      <c r="C948" s="328"/>
      <c r="D948" s="328" t="s">
        <v>12</v>
      </c>
      <c r="E948" s="335" t="s">
        <v>539</v>
      </c>
      <c r="F948" s="402"/>
      <c r="G948" s="402"/>
      <c r="H948" s="402"/>
      <c r="I948" s="402"/>
    </row>
    <row r="949" spans="1:9" ht="18" customHeight="1" x14ac:dyDescent="0.25">
      <c r="A949" s="403">
        <v>21020305</v>
      </c>
      <c r="B949" s="409" t="s">
        <v>21</v>
      </c>
      <c r="C949" s="328"/>
      <c r="D949" s="328" t="s">
        <v>12</v>
      </c>
      <c r="E949" s="335" t="s">
        <v>540</v>
      </c>
      <c r="F949" s="402"/>
      <c r="G949" s="402"/>
      <c r="H949" s="402"/>
      <c r="I949" s="402"/>
    </row>
    <row r="950" spans="1:9" ht="18" customHeight="1" x14ac:dyDescent="0.25">
      <c r="A950" s="403">
        <v>21020306</v>
      </c>
      <c r="B950" s="409" t="s">
        <v>21</v>
      </c>
      <c r="C950" s="328"/>
      <c r="D950" s="328" t="s">
        <v>12</v>
      </c>
      <c r="E950" s="335" t="s">
        <v>541</v>
      </c>
      <c r="F950" s="402"/>
      <c r="G950" s="402"/>
      <c r="H950" s="402"/>
      <c r="I950" s="402"/>
    </row>
    <row r="951" spans="1:9" ht="18" customHeight="1" x14ac:dyDescent="0.25">
      <c r="A951" s="318">
        <v>21020400</v>
      </c>
      <c r="B951" s="363"/>
      <c r="C951" s="397"/>
      <c r="D951" s="363"/>
      <c r="E951" s="398" t="s">
        <v>464</v>
      </c>
      <c r="F951" s="402"/>
      <c r="G951" s="402"/>
      <c r="H951" s="402"/>
      <c r="I951" s="402"/>
    </row>
    <row r="952" spans="1:9" ht="18" customHeight="1" x14ac:dyDescent="0.25">
      <c r="A952" s="403">
        <v>21020401</v>
      </c>
      <c r="B952" s="409" t="s">
        <v>21</v>
      </c>
      <c r="C952" s="328"/>
      <c r="D952" s="328" t="s">
        <v>12</v>
      </c>
      <c r="E952" s="335" t="s">
        <v>448</v>
      </c>
      <c r="F952" s="402"/>
      <c r="G952" s="402"/>
      <c r="H952" s="402"/>
      <c r="I952" s="402"/>
    </row>
    <row r="953" spans="1:9" ht="18" customHeight="1" x14ac:dyDescent="0.25">
      <c r="A953" s="403">
        <v>21020402</v>
      </c>
      <c r="B953" s="409" t="s">
        <v>21</v>
      </c>
      <c r="C953" s="328"/>
      <c r="D953" s="328" t="s">
        <v>12</v>
      </c>
      <c r="E953" s="335" t="s">
        <v>449</v>
      </c>
      <c r="F953" s="402"/>
      <c r="G953" s="402"/>
      <c r="H953" s="402"/>
      <c r="I953" s="402"/>
    </row>
    <row r="954" spans="1:9" ht="18" customHeight="1" x14ac:dyDescent="0.25">
      <c r="A954" s="403">
        <v>21020403</v>
      </c>
      <c r="B954" s="409" t="s">
        <v>21</v>
      </c>
      <c r="C954" s="328"/>
      <c r="D954" s="328" t="s">
        <v>12</v>
      </c>
      <c r="E954" s="335" t="s">
        <v>450</v>
      </c>
      <c r="F954" s="402"/>
      <c r="G954" s="402"/>
      <c r="H954" s="402"/>
      <c r="I954" s="402"/>
    </row>
    <row r="955" spans="1:9" ht="18" customHeight="1" x14ac:dyDescent="0.25">
      <c r="A955" s="403">
        <v>21020404</v>
      </c>
      <c r="B955" s="409" t="s">
        <v>21</v>
      </c>
      <c r="C955" s="328"/>
      <c r="D955" s="328" t="s">
        <v>12</v>
      </c>
      <c r="E955" s="335" t="s">
        <v>408</v>
      </c>
      <c r="F955" s="402"/>
      <c r="G955" s="402"/>
      <c r="H955" s="402"/>
      <c r="I955" s="402"/>
    </row>
    <row r="956" spans="1:9" ht="18" customHeight="1" x14ac:dyDescent="0.25">
      <c r="A956" s="403">
        <v>21020412</v>
      </c>
      <c r="B956" s="409" t="s">
        <v>21</v>
      </c>
      <c r="C956" s="328"/>
      <c r="D956" s="328" t="s">
        <v>12</v>
      </c>
      <c r="E956" s="335" t="s">
        <v>451</v>
      </c>
      <c r="F956" s="402"/>
      <c r="G956" s="402"/>
      <c r="H956" s="402"/>
      <c r="I956" s="402"/>
    </row>
    <row r="957" spans="1:9" ht="18" customHeight="1" x14ac:dyDescent="0.25">
      <c r="A957" s="403">
        <v>21020415</v>
      </c>
      <c r="B957" s="409" t="s">
        <v>21</v>
      </c>
      <c r="C957" s="328"/>
      <c r="D957" s="328" t="s">
        <v>12</v>
      </c>
      <c r="E957" s="335" t="s">
        <v>452</v>
      </c>
      <c r="F957" s="402"/>
      <c r="G957" s="402"/>
      <c r="H957" s="402"/>
      <c r="I957" s="402"/>
    </row>
    <row r="958" spans="1:9" ht="18" customHeight="1" x14ac:dyDescent="0.25">
      <c r="A958" s="423">
        <v>21020600</v>
      </c>
      <c r="B958" s="424"/>
      <c r="C958" s="425"/>
      <c r="D958" s="424"/>
      <c r="E958" s="398" t="s">
        <v>418</v>
      </c>
      <c r="F958" s="402"/>
      <c r="G958" s="402"/>
      <c r="H958" s="402"/>
      <c r="I958" s="402"/>
    </row>
    <row r="959" spans="1:9" ht="18" customHeight="1" x14ac:dyDescent="0.25">
      <c r="A959" s="538">
        <v>21020605</v>
      </c>
      <c r="B959" s="409" t="s">
        <v>21</v>
      </c>
      <c r="C959" s="427"/>
      <c r="D959" s="328" t="s">
        <v>12</v>
      </c>
      <c r="E959" s="401" t="s">
        <v>518</v>
      </c>
      <c r="F959" s="402"/>
      <c r="G959" s="402"/>
      <c r="H959" s="402"/>
      <c r="I959" s="402"/>
    </row>
    <row r="960" spans="1:9" ht="18" customHeight="1" x14ac:dyDescent="0.25">
      <c r="A960" s="408">
        <v>22020000</v>
      </c>
      <c r="B960" s="411"/>
      <c r="C960" s="410"/>
      <c r="D960" s="411"/>
      <c r="E960" s="412" t="s">
        <v>420</v>
      </c>
      <c r="F960" s="402"/>
      <c r="G960" s="402"/>
      <c r="H960" s="402"/>
      <c r="I960" s="402"/>
    </row>
    <row r="961" spans="1:9" ht="18" customHeight="1" x14ac:dyDescent="0.25">
      <c r="A961" s="408">
        <v>22020100</v>
      </c>
      <c r="B961" s="411"/>
      <c r="C961" s="410"/>
      <c r="D961" s="411"/>
      <c r="E961" s="412" t="s">
        <v>480</v>
      </c>
      <c r="F961" s="402"/>
      <c r="G961" s="402"/>
      <c r="H961" s="402"/>
      <c r="I961" s="402"/>
    </row>
    <row r="962" spans="1:9" ht="18" customHeight="1" x14ac:dyDescent="0.25">
      <c r="A962" s="492">
        <v>22020101</v>
      </c>
      <c r="B962" s="409" t="s">
        <v>17</v>
      </c>
      <c r="C962" s="334"/>
      <c r="D962" s="328" t="s">
        <v>12</v>
      </c>
      <c r="E962" s="568" t="s">
        <v>481</v>
      </c>
      <c r="F962" s="402"/>
      <c r="G962" s="402"/>
      <c r="H962" s="402"/>
      <c r="I962" s="402"/>
    </row>
    <row r="963" spans="1:9" ht="18" customHeight="1" x14ac:dyDescent="0.25">
      <c r="A963" s="492">
        <v>22020102</v>
      </c>
      <c r="B963" s="409" t="s">
        <v>17</v>
      </c>
      <c r="C963" s="334"/>
      <c r="D963" s="328" t="s">
        <v>12</v>
      </c>
      <c r="E963" s="568" t="s">
        <v>422</v>
      </c>
      <c r="F963" s="402"/>
      <c r="G963" s="402"/>
      <c r="H963" s="402"/>
      <c r="I963" s="402"/>
    </row>
    <row r="964" spans="1:9" ht="18" customHeight="1" x14ac:dyDescent="0.25">
      <c r="A964" s="492">
        <v>22020103</v>
      </c>
      <c r="B964" s="409" t="s">
        <v>17</v>
      </c>
      <c r="C964" s="334"/>
      <c r="D964" s="328" t="s">
        <v>12</v>
      </c>
      <c r="E964" s="568" t="s">
        <v>482</v>
      </c>
      <c r="F964" s="402"/>
      <c r="G964" s="402"/>
      <c r="H964" s="402"/>
      <c r="I964" s="402"/>
    </row>
    <row r="965" spans="1:9" ht="18" customHeight="1" x14ac:dyDescent="0.25">
      <c r="A965" s="492">
        <v>22020104</v>
      </c>
      <c r="B965" s="409" t="s">
        <v>17</v>
      </c>
      <c r="C965" s="334"/>
      <c r="D965" s="328" t="s">
        <v>12</v>
      </c>
      <c r="E965" s="568" t="s">
        <v>423</v>
      </c>
      <c r="F965" s="402"/>
      <c r="G965" s="402"/>
      <c r="H965" s="402"/>
      <c r="I965" s="402"/>
    </row>
    <row r="966" spans="1:9" ht="18" customHeight="1" x14ac:dyDescent="0.25">
      <c r="A966" s="408">
        <v>22020300</v>
      </c>
      <c r="B966" s="411"/>
      <c r="C966" s="410"/>
      <c r="D966" s="411"/>
      <c r="E966" s="412" t="s">
        <v>468</v>
      </c>
      <c r="F966" s="402"/>
      <c r="G966" s="402"/>
      <c r="H966" s="402"/>
      <c r="I966" s="402"/>
    </row>
    <row r="967" spans="1:9" ht="18" customHeight="1" x14ac:dyDescent="0.25">
      <c r="A967" s="332">
        <v>22020311</v>
      </c>
      <c r="B967" s="409" t="s">
        <v>21</v>
      </c>
      <c r="C967" s="334"/>
      <c r="D967" s="328" t="s">
        <v>12</v>
      </c>
      <c r="E967" s="413" t="s">
        <v>576</v>
      </c>
      <c r="F967" s="402">
        <v>1300000</v>
      </c>
      <c r="G967" s="524">
        <v>2000000</v>
      </c>
      <c r="H967" s="429">
        <v>450000</v>
      </c>
      <c r="I967" s="402">
        <v>2000000</v>
      </c>
    </row>
    <row r="968" spans="1:9" ht="18" customHeight="1" x14ac:dyDescent="0.25">
      <c r="A968" s="332">
        <v>22020313</v>
      </c>
      <c r="B968" s="409" t="s">
        <v>21</v>
      </c>
      <c r="C968" s="334"/>
      <c r="D968" s="328" t="s">
        <v>12</v>
      </c>
      <c r="E968" s="413" t="s">
        <v>458</v>
      </c>
      <c r="F968" s="402">
        <v>2000000</v>
      </c>
      <c r="G968" s="524">
        <v>3000000</v>
      </c>
      <c r="H968" s="429">
        <v>1300000</v>
      </c>
      <c r="I968" s="402">
        <v>3000000</v>
      </c>
    </row>
    <row r="969" spans="1:9" ht="18" customHeight="1" x14ac:dyDescent="0.25">
      <c r="A969" s="408" t="s">
        <v>600</v>
      </c>
      <c r="B969" s="411"/>
      <c r="C969" s="410"/>
      <c r="D969" s="328"/>
      <c r="E969" s="412" t="s">
        <v>435</v>
      </c>
      <c r="F969" s="402"/>
      <c r="G969" s="524"/>
      <c r="H969" s="402"/>
      <c r="I969" s="402"/>
    </row>
    <row r="970" spans="1:9" ht="18" customHeight="1" x14ac:dyDescent="0.25">
      <c r="A970" s="332">
        <v>22021003</v>
      </c>
      <c r="B970" s="409" t="s">
        <v>21</v>
      </c>
      <c r="C970" s="334"/>
      <c r="D970" s="328" t="s">
        <v>12</v>
      </c>
      <c r="E970" s="335" t="s">
        <v>438</v>
      </c>
      <c r="F970" s="402"/>
      <c r="G970" s="524"/>
      <c r="H970" s="402"/>
      <c r="I970" s="402"/>
    </row>
    <row r="971" spans="1:9" ht="18" customHeight="1" x14ac:dyDescent="0.25">
      <c r="A971" s="332">
        <v>22021017</v>
      </c>
      <c r="B971" s="409" t="s">
        <v>21</v>
      </c>
      <c r="C971" s="334"/>
      <c r="D971" s="328" t="s">
        <v>12</v>
      </c>
      <c r="E971" s="335" t="s">
        <v>536</v>
      </c>
      <c r="F971" s="402"/>
      <c r="G971" s="524"/>
      <c r="H971" s="402"/>
      <c r="I971" s="402"/>
    </row>
    <row r="972" spans="1:9" ht="18" customHeight="1" x14ac:dyDescent="0.25">
      <c r="A972" s="408">
        <v>22040000</v>
      </c>
      <c r="B972" s="411"/>
      <c r="C972" s="410"/>
      <c r="D972" s="411"/>
      <c r="E972" s="412" t="s">
        <v>580</v>
      </c>
      <c r="F972" s="402"/>
      <c r="G972" s="524"/>
      <c r="H972" s="402"/>
      <c r="I972" s="402"/>
    </row>
    <row r="973" spans="1:9" ht="18" customHeight="1" x14ac:dyDescent="0.25">
      <c r="A973" s="408">
        <v>22040100</v>
      </c>
      <c r="B973" s="411"/>
      <c r="C973" s="410"/>
      <c r="D973" s="411"/>
      <c r="E973" s="412" t="s">
        <v>439</v>
      </c>
      <c r="F973" s="402"/>
      <c r="G973" s="524"/>
      <c r="H973" s="402"/>
      <c r="I973" s="402"/>
    </row>
    <row r="974" spans="1:9" ht="18" customHeight="1" x14ac:dyDescent="0.25">
      <c r="A974" s="332">
        <v>22040109</v>
      </c>
      <c r="B974" s="409" t="s">
        <v>21</v>
      </c>
      <c r="C974" s="334"/>
      <c r="D974" s="328" t="s">
        <v>12</v>
      </c>
      <c r="E974" s="335" t="s">
        <v>440</v>
      </c>
      <c r="F974" s="402"/>
      <c r="G974" s="524"/>
      <c r="H974" s="402"/>
      <c r="I974" s="402">
        <v>3000000</v>
      </c>
    </row>
    <row r="975" spans="1:9" ht="18.75" x14ac:dyDescent="0.25">
      <c r="A975" s="408"/>
      <c r="B975" s="411"/>
      <c r="C975" s="410"/>
      <c r="D975" s="411"/>
      <c r="E975" s="388" t="s">
        <v>53</v>
      </c>
      <c r="F975" s="406"/>
      <c r="G975" s="406"/>
      <c r="H975" s="406"/>
      <c r="I975" s="406"/>
    </row>
    <row r="976" spans="1:9" ht="18.75" x14ac:dyDescent="0.25">
      <c r="A976" s="380"/>
      <c r="B976" s="381"/>
      <c r="C976" s="382"/>
      <c r="D976" s="381"/>
      <c r="E976" s="383" t="s">
        <v>420</v>
      </c>
      <c r="F976" s="433">
        <f>SUM(F962:F974)</f>
        <v>3300000</v>
      </c>
      <c r="G976" s="433">
        <f>SUM(G962:G974)</f>
        <v>5000000</v>
      </c>
      <c r="H976" s="433">
        <f>SUM(H962:H974)</f>
        <v>1750000</v>
      </c>
      <c r="I976" s="536">
        <f>SUM(I962:I974)</f>
        <v>8000000</v>
      </c>
    </row>
    <row r="977" spans="1:9" ht="27.95" customHeight="1" x14ac:dyDescent="0.25">
      <c r="A977" s="527"/>
      <c r="B977" s="437"/>
      <c r="C977" s="541"/>
      <c r="D977" s="439"/>
      <c r="E977" s="563" t="s">
        <v>57</v>
      </c>
      <c r="F977" s="533">
        <f>SUM(F975:F976)</f>
        <v>3300000</v>
      </c>
      <c r="G977" s="533">
        <f>SUM(G975:G976)</f>
        <v>5000000</v>
      </c>
      <c r="H977" s="533">
        <f>SUM(H975:H976)</f>
        <v>1750000</v>
      </c>
      <c r="I977" s="537">
        <f>SUM(I975:I976)</f>
        <v>8000000</v>
      </c>
    </row>
    <row r="978" spans="1:9" ht="18.75" x14ac:dyDescent="0.25">
      <c r="A978" s="969" t="s">
        <v>85</v>
      </c>
      <c r="B978" s="970"/>
      <c r="C978" s="970"/>
      <c r="D978" s="970"/>
      <c r="E978" s="970"/>
      <c r="F978" s="970"/>
      <c r="G978" s="970"/>
      <c r="H978" s="970"/>
      <c r="I978" s="971"/>
    </row>
    <row r="979" spans="1:9" ht="18.75" x14ac:dyDescent="0.25">
      <c r="A979" s="972" t="s">
        <v>1</v>
      </c>
      <c r="B979" s="973"/>
      <c r="C979" s="973"/>
      <c r="D979" s="973"/>
      <c r="E979" s="973"/>
      <c r="F979" s="973"/>
      <c r="G979" s="973"/>
      <c r="H979" s="973"/>
      <c r="I979" s="974"/>
    </row>
    <row r="980" spans="1:9" ht="18.75" x14ac:dyDescent="0.25">
      <c r="A980" s="972" t="s">
        <v>58</v>
      </c>
      <c r="B980" s="973"/>
      <c r="C980" s="973"/>
      <c r="D980" s="973"/>
      <c r="E980" s="973"/>
      <c r="F980" s="973"/>
      <c r="G980" s="973"/>
      <c r="H980" s="973"/>
      <c r="I980" s="974"/>
    </row>
    <row r="981" spans="1:9" ht="18.75" customHeight="1" x14ac:dyDescent="0.25">
      <c r="A981" s="975" t="s">
        <v>379</v>
      </c>
      <c r="B981" s="976"/>
      <c r="C981" s="976"/>
      <c r="D981" s="976"/>
      <c r="E981" s="976"/>
      <c r="F981" s="976"/>
      <c r="G981" s="976"/>
      <c r="H981" s="976"/>
      <c r="I981" s="977"/>
    </row>
    <row r="982" spans="1:9" ht="18.75" x14ac:dyDescent="0.25">
      <c r="A982" s="981" t="s">
        <v>601</v>
      </c>
      <c r="B982" s="982"/>
      <c r="C982" s="982"/>
      <c r="D982" s="982"/>
      <c r="E982" s="982"/>
      <c r="F982" s="982"/>
      <c r="G982" s="982"/>
      <c r="H982" s="982"/>
      <c r="I982" s="983"/>
    </row>
    <row r="983" spans="1:9" s="311" customFormat="1" ht="35.25" x14ac:dyDescent="0.25">
      <c r="A983" s="390" t="s">
        <v>380</v>
      </c>
      <c r="B983" s="322" t="s">
        <v>88</v>
      </c>
      <c r="C983" s="322" t="s">
        <v>381</v>
      </c>
      <c r="D983" s="322" t="s">
        <v>5</v>
      </c>
      <c r="E983" s="391" t="s">
        <v>89</v>
      </c>
      <c r="F983" s="322" t="s">
        <v>7</v>
      </c>
      <c r="G983" s="322" t="s">
        <v>8</v>
      </c>
      <c r="H983" s="320" t="s">
        <v>382</v>
      </c>
      <c r="I983" s="416" t="s">
        <v>10</v>
      </c>
    </row>
    <row r="984" spans="1:9" ht="18" customHeight="1" x14ac:dyDescent="0.25">
      <c r="A984" s="442">
        <v>20000000</v>
      </c>
      <c r="B984" s="443"/>
      <c r="C984" s="444"/>
      <c r="D984" s="443"/>
      <c r="E984" s="445" t="s">
        <v>47</v>
      </c>
      <c r="F984" s="421"/>
      <c r="G984" s="421"/>
      <c r="H984" s="421"/>
      <c r="I984" s="421"/>
    </row>
    <row r="985" spans="1:9" ht="18" customHeight="1" x14ac:dyDescent="0.25">
      <c r="A985" s="318">
        <v>21000000</v>
      </c>
      <c r="B985" s="363"/>
      <c r="C985" s="397"/>
      <c r="D985" s="363"/>
      <c r="E985" s="398" t="s">
        <v>53</v>
      </c>
      <c r="F985" s="369"/>
      <c r="G985" s="369"/>
      <c r="H985" s="369"/>
      <c r="I985" s="369"/>
    </row>
    <row r="986" spans="1:9" ht="18" customHeight="1" x14ac:dyDescent="0.25">
      <c r="A986" s="318">
        <v>21010000</v>
      </c>
      <c r="B986" s="363"/>
      <c r="C986" s="397"/>
      <c r="D986" s="363"/>
      <c r="E986" s="398" t="s">
        <v>402</v>
      </c>
      <c r="F986" s="369"/>
      <c r="G986" s="369"/>
      <c r="H986" s="369"/>
      <c r="I986" s="369"/>
    </row>
    <row r="987" spans="1:9" ht="18" customHeight="1" x14ac:dyDescent="0.25">
      <c r="A987" s="403">
        <v>21010103</v>
      </c>
      <c r="B987" s="409" t="s">
        <v>21</v>
      </c>
      <c r="C987" s="328"/>
      <c r="D987" s="328" t="s">
        <v>12</v>
      </c>
      <c r="E987" s="401" t="s">
        <v>442</v>
      </c>
      <c r="F987" s="402"/>
      <c r="G987" s="402"/>
      <c r="H987" s="402"/>
      <c r="I987" s="402"/>
    </row>
    <row r="988" spans="1:9" ht="18" customHeight="1" x14ac:dyDescent="0.25">
      <c r="A988" s="403">
        <v>21010104</v>
      </c>
      <c r="B988" s="409" t="s">
        <v>21</v>
      </c>
      <c r="C988" s="328"/>
      <c r="D988" s="328" t="s">
        <v>12</v>
      </c>
      <c r="E988" s="401" t="s">
        <v>443</v>
      </c>
      <c r="F988" s="402">
        <v>1035611.1</v>
      </c>
      <c r="G988" s="524">
        <v>1553416.65</v>
      </c>
      <c r="H988" s="404">
        <v>491902.4</v>
      </c>
      <c r="I988" s="404">
        <v>737853.6</v>
      </c>
    </row>
    <row r="989" spans="1:9" ht="18" customHeight="1" x14ac:dyDescent="0.25">
      <c r="A989" s="403">
        <v>21010105</v>
      </c>
      <c r="B989" s="409" t="s">
        <v>21</v>
      </c>
      <c r="C989" s="328"/>
      <c r="D989" s="328" t="s">
        <v>12</v>
      </c>
      <c r="E989" s="401" t="s">
        <v>444</v>
      </c>
      <c r="F989" s="402">
        <v>728531.6</v>
      </c>
      <c r="G989" s="524">
        <v>1092797.3999999999</v>
      </c>
      <c r="H989" s="405">
        <v>92484.4</v>
      </c>
      <c r="I989" s="405">
        <v>138726.6</v>
      </c>
    </row>
    <row r="990" spans="1:9" ht="18" customHeight="1" x14ac:dyDescent="0.25">
      <c r="A990" s="403">
        <v>21010106</v>
      </c>
      <c r="B990" s="409" t="s">
        <v>21</v>
      </c>
      <c r="C990" s="328"/>
      <c r="D990" s="328" t="s">
        <v>12</v>
      </c>
      <c r="E990" s="401" t="s">
        <v>462</v>
      </c>
      <c r="F990" s="402">
        <v>0</v>
      </c>
      <c r="G990" s="524">
        <v>0</v>
      </c>
      <c r="H990" s="535"/>
      <c r="I990" s="405"/>
    </row>
    <row r="991" spans="1:9" ht="18" customHeight="1" x14ac:dyDescent="0.25">
      <c r="A991" s="449"/>
      <c r="B991" s="409" t="s">
        <v>21</v>
      </c>
      <c r="C991" s="328"/>
      <c r="D991" s="328" t="s">
        <v>12</v>
      </c>
      <c r="E991" s="335" t="s">
        <v>513</v>
      </c>
      <c r="F991" s="402">
        <v>0</v>
      </c>
      <c r="G991" s="524">
        <v>0</v>
      </c>
      <c r="H991" s="535"/>
      <c r="I991" s="405">
        <v>80000</v>
      </c>
    </row>
    <row r="992" spans="1:9" ht="18" customHeight="1" x14ac:dyDescent="0.25">
      <c r="A992" s="318">
        <v>21020000</v>
      </c>
      <c r="B992" s="363"/>
      <c r="C992" s="397"/>
      <c r="D992" s="363"/>
      <c r="E992" s="398" t="s">
        <v>447</v>
      </c>
      <c r="F992" s="402">
        <v>0</v>
      </c>
      <c r="G992" s="524">
        <v>0</v>
      </c>
      <c r="H992" s="535"/>
      <c r="I992" s="405"/>
    </row>
    <row r="993" spans="1:9" ht="18" customHeight="1" x14ac:dyDescent="0.25">
      <c r="A993" s="403">
        <v>21020301</v>
      </c>
      <c r="B993" s="409" t="s">
        <v>21</v>
      </c>
      <c r="C993" s="328"/>
      <c r="D993" s="328" t="s">
        <v>12</v>
      </c>
      <c r="E993" s="335" t="s">
        <v>448</v>
      </c>
      <c r="F993" s="402">
        <v>0</v>
      </c>
      <c r="G993" s="524">
        <v>0</v>
      </c>
      <c r="H993" s="535"/>
      <c r="I993" s="405"/>
    </row>
    <row r="994" spans="1:9" ht="18" customHeight="1" x14ac:dyDescent="0.25">
      <c r="A994" s="403">
        <v>21020302</v>
      </c>
      <c r="B994" s="409" t="s">
        <v>21</v>
      </c>
      <c r="C994" s="328"/>
      <c r="D994" s="328" t="s">
        <v>12</v>
      </c>
      <c r="E994" s="335" t="s">
        <v>449</v>
      </c>
      <c r="F994" s="402">
        <v>0</v>
      </c>
      <c r="G994" s="524">
        <v>0</v>
      </c>
      <c r="H994" s="535"/>
      <c r="I994" s="405"/>
    </row>
    <row r="995" spans="1:9" ht="18" customHeight="1" x14ac:dyDescent="0.25">
      <c r="A995" s="403">
        <v>21020303</v>
      </c>
      <c r="B995" s="409" t="s">
        <v>21</v>
      </c>
      <c r="C995" s="328"/>
      <c r="D995" s="328" t="s">
        <v>12</v>
      </c>
      <c r="E995" s="335" t="s">
        <v>450</v>
      </c>
      <c r="F995" s="402">
        <v>0</v>
      </c>
      <c r="G995" s="524">
        <v>0</v>
      </c>
      <c r="H995" s="535"/>
      <c r="I995" s="405"/>
    </row>
    <row r="996" spans="1:9" ht="18" customHeight="1" x14ac:dyDescent="0.25">
      <c r="A996" s="403">
        <v>21020304</v>
      </c>
      <c r="B996" s="409" t="s">
        <v>21</v>
      </c>
      <c r="C996" s="328"/>
      <c r="D996" s="328" t="s">
        <v>12</v>
      </c>
      <c r="E996" s="335" t="s">
        <v>408</v>
      </c>
      <c r="F996" s="402">
        <v>0</v>
      </c>
      <c r="G996" s="524">
        <v>0</v>
      </c>
      <c r="H996" s="535"/>
      <c r="I996" s="405"/>
    </row>
    <row r="997" spans="1:9" ht="18" customHeight="1" x14ac:dyDescent="0.25">
      <c r="A997" s="403">
        <v>21020312</v>
      </c>
      <c r="B997" s="409" t="s">
        <v>21</v>
      </c>
      <c r="C997" s="328"/>
      <c r="D997" s="328" t="s">
        <v>12</v>
      </c>
      <c r="E997" s="335" t="s">
        <v>451</v>
      </c>
      <c r="F997" s="402">
        <v>0</v>
      </c>
      <c r="G997" s="524">
        <v>0</v>
      </c>
      <c r="H997" s="535"/>
      <c r="I997" s="405"/>
    </row>
    <row r="998" spans="1:9" ht="18" customHeight="1" x14ac:dyDescent="0.25">
      <c r="A998" s="403">
        <v>21020315</v>
      </c>
      <c r="B998" s="409" t="s">
        <v>21</v>
      </c>
      <c r="C998" s="328"/>
      <c r="D998" s="328" t="s">
        <v>12</v>
      </c>
      <c r="E998" s="335" t="s">
        <v>452</v>
      </c>
      <c r="F998" s="402">
        <v>0</v>
      </c>
      <c r="G998" s="524">
        <v>0</v>
      </c>
      <c r="H998" s="535"/>
      <c r="I998" s="405"/>
    </row>
    <row r="999" spans="1:9" ht="18" customHeight="1" x14ac:dyDescent="0.25">
      <c r="A999" s="403">
        <v>21020314</v>
      </c>
      <c r="B999" s="409" t="s">
        <v>21</v>
      </c>
      <c r="C999" s="328"/>
      <c r="D999" s="328" t="s">
        <v>12</v>
      </c>
      <c r="E999" s="335" t="s">
        <v>539</v>
      </c>
      <c r="F999" s="402">
        <v>0</v>
      </c>
      <c r="G999" s="524">
        <v>0</v>
      </c>
      <c r="H999" s="535"/>
      <c r="I999" s="405"/>
    </row>
    <row r="1000" spans="1:9" ht="18" customHeight="1" x14ac:dyDescent="0.25">
      <c r="A1000" s="403">
        <v>21020305</v>
      </c>
      <c r="B1000" s="409" t="s">
        <v>21</v>
      </c>
      <c r="C1000" s="328"/>
      <c r="D1000" s="328" t="s">
        <v>12</v>
      </c>
      <c r="E1000" s="335" t="s">
        <v>540</v>
      </c>
      <c r="F1000" s="402">
        <v>0</v>
      </c>
      <c r="G1000" s="524">
        <v>0</v>
      </c>
      <c r="H1000" s="535"/>
      <c r="I1000" s="405"/>
    </row>
    <row r="1001" spans="1:9" ht="18" customHeight="1" x14ac:dyDescent="0.25">
      <c r="A1001" s="403">
        <v>21020306</v>
      </c>
      <c r="B1001" s="409" t="s">
        <v>21</v>
      </c>
      <c r="C1001" s="328"/>
      <c r="D1001" s="328" t="s">
        <v>12</v>
      </c>
      <c r="E1001" s="335" t="s">
        <v>541</v>
      </c>
      <c r="F1001" s="402">
        <v>0</v>
      </c>
      <c r="G1001" s="524">
        <v>0</v>
      </c>
      <c r="H1001" s="535"/>
      <c r="I1001" s="405"/>
    </row>
    <row r="1002" spans="1:9" ht="18" customHeight="1" x14ac:dyDescent="0.25">
      <c r="A1002" s="318">
        <v>21020400</v>
      </c>
      <c r="B1002" s="363"/>
      <c r="C1002" s="397"/>
      <c r="D1002" s="363"/>
      <c r="E1002" s="398" t="s">
        <v>464</v>
      </c>
      <c r="F1002" s="402">
        <v>0</v>
      </c>
      <c r="G1002" s="524">
        <v>0</v>
      </c>
      <c r="H1002" s="535"/>
      <c r="I1002" s="405"/>
    </row>
    <row r="1003" spans="1:9" ht="18" customHeight="1" x14ac:dyDescent="0.25">
      <c r="A1003" s="403">
        <v>21020401</v>
      </c>
      <c r="B1003" s="409" t="s">
        <v>21</v>
      </c>
      <c r="C1003" s="328"/>
      <c r="D1003" s="328" t="s">
        <v>12</v>
      </c>
      <c r="E1003" s="335" t="s">
        <v>448</v>
      </c>
      <c r="F1003" s="402">
        <v>362464.65</v>
      </c>
      <c r="G1003" s="524">
        <v>543696.97499999998</v>
      </c>
      <c r="H1003" s="405">
        <v>172165.84</v>
      </c>
      <c r="I1003" s="405">
        <v>258248.76</v>
      </c>
    </row>
    <row r="1004" spans="1:9" ht="18" customHeight="1" x14ac:dyDescent="0.25">
      <c r="A1004" s="403">
        <v>21020402</v>
      </c>
      <c r="B1004" s="409" t="s">
        <v>21</v>
      </c>
      <c r="C1004" s="328"/>
      <c r="D1004" s="328" t="s">
        <v>12</v>
      </c>
      <c r="E1004" s="335" t="s">
        <v>449</v>
      </c>
      <c r="F1004" s="402">
        <v>207122.05</v>
      </c>
      <c r="G1004" s="524">
        <v>310683.07500000001</v>
      </c>
      <c r="H1004" s="405">
        <v>98380.479999999996</v>
      </c>
      <c r="I1004" s="405">
        <v>147570.72</v>
      </c>
    </row>
    <row r="1005" spans="1:9" ht="18" customHeight="1" x14ac:dyDescent="0.25">
      <c r="A1005" s="403">
        <v>21020403</v>
      </c>
      <c r="B1005" s="409" t="s">
        <v>21</v>
      </c>
      <c r="C1005" s="328"/>
      <c r="D1005" s="328" t="s">
        <v>12</v>
      </c>
      <c r="E1005" s="335" t="s">
        <v>450</v>
      </c>
      <c r="F1005" s="402">
        <v>25704</v>
      </c>
      <c r="G1005" s="524">
        <v>38556</v>
      </c>
      <c r="H1005" s="405">
        <v>480</v>
      </c>
      <c r="I1005" s="405">
        <v>720</v>
      </c>
    </row>
    <row r="1006" spans="1:9" ht="18" customHeight="1" x14ac:dyDescent="0.25">
      <c r="A1006" s="403">
        <v>21020404</v>
      </c>
      <c r="B1006" s="409" t="s">
        <v>21</v>
      </c>
      <c r="C1006" s="328"/>
      <c r="D1006" s="328" t="s">
        <v>12</v>
      </c>
      <c r="E1006" s="335" t="s">
        <v>408</v>
      </c>
      <c r="F1006" s="402">
        <v>51780.3</v>
      </c>
      <c r="G1006" s="524">
        <v>77670.45</v>
      </c>
      <c r="H1006" s="405">
        <v>24595.119999999999</v>
      </c>
      <c r="I1006" s="405">
        <v>36892.68</v>
      </c>
    </row>
    <row r="1007" spans="1:9" ht="18" customHeight="1" x14ac:dyDescent="0.25">
      <c r="A1007" s="403">
        <v>21020412</v>
      </c>
      <c r="B1007" s="409" t="s">
        <v>21</v>
      </c>
      <c r="C1007" s="328"/>
      <c r="D1007" s="328" t="s">
        <v>12</v>
      </c>
      <c r="E1007" s="335" t="s">
        <v>451</v>
      </c>
      <c r="F1007" s="402">
        <v>0</v>
      </c>
      <c r="G1007" s="524">
        <v>0</v>
      </c>
      <c r="H1007" s="535"/>
      <c r="I1007" s="405"/>
    </row>
    <row r="1008" spans="1:9" ht="18" customHeight="1" x14ac:dyDescent="0.25">
      <c r="A1008" s="403">
        <v>21020415</v>
      </c>
      <c r="B1008" s="409" t="s">
        <v>21</v>
      </c>
      <c r="C1008" s="328"/>
      <c r="D1008" s="328" t="s">
        <v>12</v>
      </c>
      <c r="E1008" s="335" t="s">
        <v>452</v>
      </c>
      <c r="F1008" s="402">
        <v>133380.29999999999</v>
      </c>
      <c r="G1008" s="524">
        <v>200070.45</v>
      </c>
      <c r="H1008" s="405">
        <v>39886</v>
      </c>
      <c r="I1008" s="405">
        <v>59829</v>
      </c>
    </row>
    <row r="1009" spans="1:9" ht="18" customHeight="1" x14ac:dyDescent="0.25">
      <c r="A1009" s="318">
        <v>21020500</v>
      </c>
      <c r="B1009" s="363"/>
      <c r="C1009" s="397"/>
      <c r="D1009" s="363"/>
      <c r="E1009" s="398" t="s">
        <v>465</v>
      </c>
      <c r="F1009" s="402">
        <v>0</v>
      </c>
      <c r="G1009" s="524">
        <v>0</v>
      </c>
      <c r="H1009" s="535"/>
      <c r="I1009" s="405"/>
    </row>
    <row r="1010" spans="1:9" ht="18" customHeight="1" x14ac:dyDescent="0.25">
      <c r="A1010" s="403">
        <v>21020501</v>
      </c>
      <c r="B1010" s="409" t="s">
        <v>21</v>
      </c>
      <c r="C1010" s="328"/>
      <c r="D1010" s="328" t="s">
        <v>12</v>
      </c>
      <c r="E1010" s="335" t="s">
        <v>448</v>
      </c>
      <c r="F1010" s="402">
        <v>118138.1</v>
      </c>
      <c r="G1010" s="524">
        <v>177207.15</v>
      </c>
      <c r="H1010" s="405">
        <v>32369.4</v>
      </c>
      <c r="I1010" s="405">
        <v>48554.1</v>
      </c>
    </row>
    <row r="1011" spans="1:9" ht="18" customHeight="1" x14ac:dyDescent="0.25">
      <c r="A1011" s="538">
        <v>21020502</v>
      </c>
      <c r="B1011" s="409" t="s">
        <v>21</v>
      </c>
      <c r="C1011" s="427"/>
      <c r="D1011" s="328" t="s">
        <v>12</v>
      </c>
      <c r="E1011" s="335" t="s">
        <v>449</v>
      </c>
      <c r="F1011" s="402">
        <v>145707</v>
      </c>
      <c r="G1011" s="524">
        <v>218560.5</v>
      </c>
      <c r="H1011" s="405">
        <v>18496.8</v>
      </c>
      <c r="I1011" s="405">
        <v>27745.200000000001</v>
      </c>
    </row>
    <row r="1012" spans="1:9" ht="18" customHeight="1" x14ac:dyDescent="0.25">
      <c r="A1012" s="538">
        <v>21020503</v>
      </c>
      <c r="B1012" s="409" t="s">
        <v>21</v>
      </c>
      <c r="C1012" s="427"/>
      <c r="D1012" s="328" t="s">
        <v>12</v>
      </c>
      <c r="E1012" s="335" t="s">
        <v>450</v>
      </c>
      <c r="F1012" s="402">
        <v>36720</v>
      </c>
      <c r="G1012" s="524">
        <v>55080</v>
      </c>
      <c r="H1012" s="405">
        <v>3600</v>
      </c>
      <c r="I1012" s="405">
        <v>5400</v>
      </c>
    </row>
    <row r="1013" spans="1:9" ht="18" customHeight="1" x14ac:dyDescent="0.25">
      <c r="A1013" s="538">
        <v>21020504</v>
      </c>
      <c r="B1013" s="409" t="s">
        <v>21</v>
      </c>
      <c r="C1013" s="427"/>
      <c r="D1013" s="328" t="s">
        <v>12</v>
      </c>
      <c r="E1013" s="335" t="s">
        <v>408</v>
      </c>
      <c r="F1013" s="402">
        <v>36427.599999999999</v>
      </c>
      <c r="G1013" s="524">
        <v>54641.4</v>
      </c>
      <c r="H1013" s="405">
        <v>4624.2</v>
      </c>
      <c r="I1013" s="405">
        <v>6936.3</v>
      </c>
    </row>
    <row r="1014" spans="1:9" ht="18" customHeight="1" x14ac:dyDescent="0.25">
      <c r="A1014" s="538">
        <v>21020512</v>
      </c>
      <c r="B1014" s="409" t="s">
        <v>21</v>
      </c>
      <c r="C1014" s="427"/>
      <c r="D1014" s="328" t="s">
        <v>12</v>
      </c>
      <c r="E1014" s="335" t="s">
        <v>451</v>
      </c>
      <c r="F1014" s="402">
        <v>0</v>
      </c>
      <c r="G1014" s="524">
        <v>0</v>
      </c>
      <c r="H1014" s="405"/>
      <c r="I1014" s="405"/>
    </row>
    <row r="1015" spans="1:9" ht="18" customHeight="1" x14ac:dyDescent="0.25">
      <c r="A1015" s="538">
        <v>21020515</v>
      </c>
      <c r="B1015" s="409" t="s">
        <v>21</v>
      </c>
      <c r="C1015" s="427"/>
      <c r="D1015" s="328" t="s">
        <v>12</v>
      </c>
      <c r="E1015" s="335" t="s">
        <v>452</v>
      </c>
      <c r="F1015" s="402">
        <v>477650.7</v>
      </c>
      <c r="G1015" s="524">
        <v>716476.05</v>
      </c>
      <c r="H1015" s="405">
        <v>47741.36</v>
      </c>
      <c r="I1015" s="405">
        <v>71612.039999999994</v>
      </c>
    </row>
    <row r="1016" spans="1:9" ht="18" customHeight="1" x14ac:dyDescent="0.25">
      <c r="A1016" s="538"/>
      <c r="B1016" s="409" t="s">
        <v>21</v>
      </c>
      <c r="C1016" s="427"/>
      <c r="D1016" s="328" t="s">
        <v>12</v>
      </c>
      <c r="E1016" s="335" t="s">
        <v>593</v>
      </c>
      <c r="F1016" s="402"/>
      <c r="G1016" s="532">
        <v>3150000</v>
      </c>
      <c r="H1016" s="422">
        <f>SUM(G1016/35000*20000)</f>
        <v>1800000</v>
      </c>
      <c r="I1016" s="406"/>
    </row>
    <row r="1017" spans="1:9" ht="18" customHeight="1" x14ac:dyDescent="0.25">
      <c r="A1017" s="423">
        <v>21020600</v>
      </c>
      <c r="B1017" s="424"/>
      <c r="C1017" s="425"/>
      <c r="D1017" s="424"/>
      <c r="E1017" s="398" t="s">
        <v>418</v>
      </c>
      <c r="F1017" s="402"/>
      <c r="G1017" s="524"/>
      <c r="H1017" s="402"/>
      <c r="I1017" s="402"/>
    </row>
    <row r="1018" spans="1:9" ht="18" customHeight="1" x14ac:dyDescent="0.25">
      <c r="A1018" s="538">
        <v>21020605</v>
      </c>
      <c r="B1018" s="409" t="s">
        <v>21</v>
      </c>
      <c r="C1018" s="427"/>
      <c r="D1018" s="328" t="s">
        <v>12</v>
      </c>
      <c r="E1018" s="401" t="s">
        <v>518</v>
      </c>
      <c r="F1018" s="402"/>
      <c r="G1018" s="524"/>
      <c r="H1018" s="402"/>
      <c r="I1018" s="402"/>
    </row>
    <row r="1019" spans="1:9" ht="18" customHeight="1" x14ac:dyDescent="0.25">
      <c r="A1019" s="408">
        <v>22020000</v>
      </c>
      <c r="B1019" s="411"/>
      <c r="C1019" s="410"/>
      <c r="D1019" s="411"/>
      <c r="E1019" s="412" t="s">
        <v>420</v>
      </c>
      <c r="F1019" s="402"/>
      <c r="G1019" s="524"/>
      <c r="H1019" s="402"/>
      <c r="I1019" s="402"/>
    </row>
    <row r="1020" spans="1:9" ht="18" customHeight="1" x14ac:dyDescent="0.25">
      <c r="A1020" s="408">
        <v>22020100</v>
      </c>
      <c r="B1020" s="411"/>
      <c r="C1020" s="410"/>
      <c r="D1020" s="411"/>
      <c r="E1020" s="412" t="s">
        <v>480</v>
      </c>
      <c r="F1020" s="402"/>
      <c r="G1020" s="524"/>
      <c r="H1020" s="402"/>
      <c r="I1020" s="402"/>
    </row>
    <row r="1021" spans="1:9" ht="18" customHeight="1" x14ac:dyDescent="0.25">
      <c r="A1021" s="492">
        <v>22020101</v>
      </c>
      <c r="B1021" s="409" t="s">
        <v>17</v>
      </c>
      <c r="C1021" s="334"/>
      <c r="D1021" s="328" t="s">
        <v>12</v>
      </c>
      <c r="E1021" s="568" t="s">
        <v>481</v>
      </c>
      <c r="F1021" s="402"/>
      <c r="G1021" s="524"/>
      <c r="H1021" s="402"/>
      <c r="I1021" s="402"/>
    </row>
    <row r="1022" spans="1:9" ht="18" customHeight="1" x14ac:dyDescent="0.25">
      <c r="A1022" s="492">
        <v>22020102</v>
      </c>
      <c r="B1022" s="409" t="s">
        <v>17</v>
      </c>
      <c r="C1022" s="334"/>
      <c r="D1022" s="328" t="s">
        <v>12</v>
      </c>
      <c r="E1022" s="568" t="s">
        <v>422</v>
      </c>
      <c r="F1022" s="402"/>
      <c r="G1022" s="524"/>
      <c r="H1022" s="402"/>
      <c r="I1022" s="402"/>
    </row>
    <row r="1023" spans="1:9" ht="18" customHeight="1" x14ac:dyDescent="0.25">
      <c r="A1023" s="492">
        <v>22020103</v>
      </c>
      <c r="B1023" s="409" t="s">
        <v>17</v>
      </c>
      <c r="C1023" s="334"/>
      <c r="D1023" s="328" t="s">
        <v>12</v>
      </c>
      <c r="E1023" s="568" t="s">
        <v>482</v>
      </c>
      <c r="F1023" s="402"/>
      <c r="G1023" s="524"/>
      <c r="H1023" s="402"/>
      <c r="I1023" s="402"/>
    </row>
    <row r="1024" spans="1:9" ht="18" customHeight="1" x14ac:dyDescent="0.25">
      <c r="A1024" s="492">
        <v>22020104</v>
      </c>
      <c r="B1024" s="409" t="s">
        <v>17</v>
      </c>
      <c r="C1024" s="334"/>
      <c r="D1024" s="328" t="s">
        <v>12</v>
      </c>
      <c r="E1024" s="568" t="s">
        <v>423</v>
      </c>
      <c r="F1024" s="402"/>
      <c r="G1024" s="524"/>
      <c r="H1024" s="402"/>
      <c r="I1024" s="402"/>
    </row>
    <row r="1025" spans="1:9" ht="18" customHeight="1" x14ac:dyDescent="0.25">
      <c r="A1025" s="490">
        <v>220203</v>
      </c>
      <c r="B1025" s="571"/>
      <c r="C1025" s="572"/>
      <c r="D1025" s="573"/>
      <c r="E1025" s="491" t="s">
        <v>602</v>
      </c>
      <c r="F1025" s="402"/>
      <c r="G1025" s="524"/>
      <c r="H1025" s="402"/>
      <c r="I1025" s="402"/>
    </row>
    <row r="1026" spans="1:9" ht="18" customHeight="1" x14ac:dyDescent="0.25">
      <c r="A1026" s="332">
        <v>22020313</v>
      </c>
      <c r="B1026" s="409" t="s">
        <v>21</v>
      </c>
      <c r="C1026" s="334"/>
      <c r="D1026" s="328" t="s">
        <v>12</v>
      </c>
      <c r="E1026" s="413" t="s">
        <v>458</v>
      </c>
      <c r="F1026" s="402"/>
      <c r="G1026" s="524"/>
      <c r="H1026" s="402"/>
      <c r="I1026" s="402"/>
    </row>
    <row r="1027" spans="1:9" ht="18" customHeight="1" x14ac:dyDescent="0.25">
      <c r="A1027" s="408">
        <v>22021000</v>
      </c>
      <c r="B1027" s="411"/>
      <c r="C1027" s="410"/>
      <c r="D1027" s="411"/>
      <c r="E1027" s="412" t="s">
        <v>435</v>
      </c>
      <c r="F1027" s="402"/>
      <c r="G1027" s="524"/>
      <c r="H1027" s="402"/>
      <c r="I1027" s="402"/>
    </row>
    <row r="1028" spans="1:9" ht="18" customHeight="1" x14ac:dyDescent="0.25">
      <c r="A1028" s="332">
        <v>22021017</v>
      </c>
      <c r="B1028" s="409" t="s">
        <v>21</v>
      </c>
      <c r="C1028" s="334"/>
      <c r="D1028" s="328" t="s">
        <v>12</v>
      </c>
      <c r="E1028" s="335" t="s">
        <v>536</v>
      </c>
      <c r="F1028" s="402">
        <v>2500000</v>
      </c>
      <c r="G1028" s="524">
        <v>3000000</v>
      </c>
      <c r="H1028" s="429">
        <v>1300000</v>
      </c>
      <c r="I1028" s="402">
        <v>3000000</v>
      </c>
    </row>
    <row r="1029" spans="1:9" ht="18.75" x14ac:dyDescent="0.25">
      <c r="A1029" s="408"/>
      <c r="B1029" s="411"/>
      <c r="C1029" s="410"/>
      <c r="D1029" s="411"/>
      <c r="E1029" s="412" t="s">
        <v>53</v>
      </c>
      <c r="F1029" s="406">
        <f>SUM(F987:F1018)</f>
        <v>3359237.4</v>
      </c>
      <c r="G1029" s="406">
        <f>SUM(G987:G1018)</f>
        <v>8188856.1000000006</v>
      </c>
      <c r="H1029" s="406">
        <f>SUM(H987:H1018)</f>
        <v>2826726</v>
      </c>
      <c r="I1029" s="406">
        <f>SUM(I987:I1018)</f>
        <v>1620089</v>
      </c>
    </row>
    <row r="1030" spans="1:9" ht="18.75" x14ac:dyDescent="0.25">
      <c r="A1030" s="380"/>
      <c r="B1030" s="381"/>
      <c r="C1030" s="382"/>
      <c r="D1030" s="381"/>
      <c r="E1030" s="452" t="s">
        <v>420</v>
      </c>
      <c r="F1030" s="433">
        <f>SUM(F1021:F1028)</f>
        <v>2500000</v>
      </c>
      <c r="G1030" s="433">
        <f>SUM(G1021:G1028)</f>
        <v>3000000</v>
      </c>
      <c r="H1030" s="433">
        <f>SUM(H1021:H1028)</f>
        <v>1300000</v>
      </c>
      <c r="I1030" s="536">
        <f>SUM(I1021:I1028)</f>
        <v>3000000</v>
      </c>
    </row>
    <row r="1031" spans="1:9" ht="27.95" customHeight="1" x14ac:dyDescent="0.25">
      <c r="A1031" s="527"/>
      <c r="B1031" s="437"/>
      <c r="C1031" s="541"/>
      <c r="D1031" s="439"/>
      <c r="E1031" s="499" t="s">
        <v>57</v>
      </c>
      <c r="F1031" s="564">
        <f>SUM(F1029:F1030)</f>
        <v>5859237.4000000004</v>
      </c>
      <c r="G1031" s="564">
        <f>G1029+G1030</f>
        <v>11188856.100000001</v>
      </c>
      <c r="H1031" s="564">
        <f>SUM(H1029:H1030)</f>
        <v>4126726</v>
      </c>
      <c r="I1031" s="565">
        <f>SUM(I1029:I1030)</f>
        <v>4620089</v>
      </c>
    </row>
    <row r="1032" spans="1:9" ht="18.75" x14ac:dyDescent="0.25">
      <c r="A1032" s="969" t="s">
        <v>85</v>
      </c>
      <c r="B1032" s="970"/>
      <c r="C1032" s="970"/>
      <c r="D1032" s="970"/>
      <c r="E1032" s="970"/>
      <c r="F1032" s="970"/>
      <c r="G1032" s="970"/>
      <c r="H1032" s="970"/>
      <c r="I1032" s="971"/>
    </row>
    <row r="1033" spans="1:9" ht="18.75" x14ac:dyDescent="0.25">
      <c r="A1033" s="972" t="s">
        <v>1</v>
      </c>
      <c r="B1033" s="973"/>
      <c r="C1033" s="973"/>
      <c r="D1033" s="973"/>
      <c r="E1033" s="973"/>
      <c r="F1033" s="973"/>
      <c r="G1033" s="973"/>
      <c r="H1033" s="973"/>
      <c r="I1033" s="974"/>
    </row>
    <row r="1034" spans="1:9" ht="18.75" x14ac:dyDescent="0.25">
      <c r="A1034" s="972" t="s">
        <v>58</v>
      </c>
      <c r="B1034" s="973"/>
      <c r="C1034" s="973"/>
      <c r="D1034" s="973"/>
      <c r="E1034" s="973"/>
      <c r="F1034" s="973"/>
      <c r="G1034" s="973"/>
      <c r="H1034" s="973"/>
      <c r="I1034" s="974"/>
    </row>
    <row r="1035" spans="1:9" ht="18.75" customHeight="1" x14ac:dyDescent="0.25">
      <c r="A1035" s="975" t="s">
        <v>379</v>
      </c>
      <c r="B1035" s="976"/>
      <c r="C1035" s="976"/>
      <c r="D1035" s="976"/>
      <c r="E1035" s="976"/>
      <c r="F1035" s="976"/>
      <c r="G1035" s="976"/>
      <c r="H1035" s="976"/>
      <c r="I1035" s="977"/>
    </row>
    <row r="1036" spans="1:9" ht="18.75" x14ac:dyDescent="0.25">
      <c r="A1036" s="981" t="s">
        <v>603</v>
      </c>
      <c r="B1036" s="982"/>
      <c r="C1036" s="982"/>
      <c r="D1036" s="982"/>
      <c r="E1036" s="982"/>
      <c r="F1036" s="982"/>
      <c r="G1036" s="982"/>
      <c r="H1036" s="982"/>
      <c r="I1036" s="983"/>
    </row>
    <row r="1037" spans="1:9" s="311" customFormat="1" ht="39.75" customHeight="1" x14ac:dyDescent="0.25">
      <c r="A1037" s="390" t="s">
        <v>380</v>
      </c>
      <c r="B1037" s="322" t="s">
        <v>88</v>
      </c>
      <c r="C1037" s="322" t="s">
        <v>381</v>
      </c>
      <c r="D1037" s="322" t="s">
        <v>5</v>
      </c>
      <c r="E1037" s="391" t="s">
        <v>89</v>
      </c>
      <c r="F1037" s="322" t="s">
        <v>7</v>
      </c>
      <c r="G1037" s="322" t="s">
        <v>8</v>
      </c>
      <c r="H1037" s="320" t="s">
        <v>382</v>
      </c>
      <c r="I1037" s="416" t="s">
        <v>10</v>
      </c>
    </row>
    <row r="1038" spans="1:9" ht="18" customHeight="1" x14ac:dyDescent="0.25">
      <c r="A1038" s="442">
        <v>20000000</v>
      </c>
      <c r="B1038" s="443"/>
      <c r="C1038" s="444"/>
      <c r="D1038" s="443"/>
      <c r="E1038" s="445" t="s">
        <v>47</v>
      </c>
      <c r="F1038" s="421"/>
      <c r="G1038" s="421"/>
      <c r="H1038" s="421"/>
      <c r="I1038" s="421"/>
    </row>
    <row r="1039" spans="1:9" ht="18" customHeight="1" x14ac:dyDescent="0.25">
      <c r="A1039" s="318">
        <v>21000000</v>
      </c>
      <c r="B1039" s="363"/>
      <c r="C1039" s="397"/>
      <c r="D1039" s="363"/>
      <c r="E1039" s="398" t="s">
        <v>53</v>
      </c>
      <c r="F1039" s="369"/>
      <c r="G1039" s="369"/>
      <c r="H1039" s="369"/>
      <c r="I1039" s="369"/>
    </row>
    <row r="1040" spans="1:9" ht="18" customHeight="1" x14ac:dyDescent="0.25">
      <c r="A1040" s="318">
        <v>21010000</v>
      </c>
      <c r="B1040" s="363"/>
      <c r="C1040" s="397"/>
      <c r="D1040" s="363"/>
      <c r="E1040" s="398" t="s">
        <v>402</v>
      </c>
      <c r="F1040" s="369"/>
      <c r="G1040" s="369"/>
      <c r="H1040" s="369"/>
      <c r="I1040" s="369"/>
    </row>
    <row r="1041" spans="1:9" ht="18" customHeight="1" x14ac:dyDescent="0.25">
      <c r="A1041" s="403">
        <v>21010103</v>
      </c>
      <c r="B1041" s="409" t="s">
        <v>21</v>
      </c>
      <c r="C1041" s="328"/>
      <c r="D1041" s="328" t="s">
        <v>12</v>
      </c>
      <c r="E1041" s="401" t="s">
        <v>442</v>
      </c>
      <c r="F1041" s="402"/>
      <c r="G1041" s="402"/>
      <c r="H1041" s="402"/>
      <c r="I1041" s="402"/>
    </row>
    <row r="1042" spans="1:9" ht="18" customHeight="1" x14ac:dyDescent="0.25">
      <c r="A1042" s="403">
        <v>21010104</v>
      </c>
      <c r="B1042" s="409" t="s">
        <v>21</v>
      </c>
      <c r="C1042" s="328"/>
      <c r="D1042" s="328" t="s">
        <v>12</v>
      </c>
      <c r="E1042" s="401" t="s">
        <v>443</v>
      </c>
      <c r="F1042" s="402"/>
      <c r="G1042" s="402"/>
      <c r="H1042" s="402"/>
      <c r="I1042" s="402"/>
    </row>
    <row r="1043" spans="1:9" ht="18" customHeight="1" x14ac:dyDescent="0.25">
      <c r="A1043" s="403">
        <v>21010105</v>
      </c>
      <c r="B1043" s="409" t="s">
        <v>21</v>
      </c>
      <c r="C1043" s="328"/>
      <c r="D1043" s="328" t="s">
        <v>12</v>
      </c>
      <c r="E1043" s="401" t="s">
        <v>444</v>
      </c>
      <c r="F1043" s="402"/>
      <c r="G1043" s="402"/>
      <c r="H1043" s="402"/>
      <c r="I1043" s="402"/>
    </row>
    <row r="1044" spans="1:9" ht="18" customHeight="1" x14ac:dyDescent="0.25">
      <c r="A1044" s="403">
        <v>21010106</v>
      </c>
      <c r="B1044" s="409" t="s">
        <v>21</v>
      </c>
      <c r="C1044" s="328"/>
      <c r="D1044" s="328" t="s">
        <v>12</v>
      </c>
      <c r="E1044" s="401" t="s">
        <v>462</v>
      </c>
      <c r="F1044" s="402"/>
      <c r="G1044" s="402"/>
      <c r="H1044" s="402"/>
      <c r="I1044" s="402"/>
    </row>
    <row r="1045" spans="1:9" ht="18" customHeight="1" x14ac:dyDescent="0.25">
      <c r="A1045" s="449"/>
      <c r="B1045" s="409" t="s">
        <v>21</v>
      </c>
      <c r="C1045" s="328"/>
      <c r="D1045" s="328" t="s">
        <v>12</v>
      </c>
      <c r="E1045" s="335" t="s">
        <v>513</v>
      </c>
      <c r="F1045" s="402"/>
      <c r="G1045" s="402"/>
      <c r="H1045" s="402"/>
      <c r="I1045" s="402"/>
    </row>
    <row r="1046" spans="1:9" ht="18" customHeight="1" x14ac:dyDescent="0.25">
      <c r="A1046" s="318">
        <v>21020000</v>
      </c>
      <c r="B1046" s="363"/>
      <c r="C1046" s="397"/>
      <c r="D1046" s="363"/>
      <c r="E1046" s="398" t="s">
        <v>405</v>
      </c>
      <c r="F1046" s="402"/>
      <c r="G1046" s="402"/>
      <c r="H1046" s="402"/>
      <c r="I1046" s="402"/>
    </row>
    <row r="1047" spans="1:9" ht="18" customHeight="1" x14ac:dyDescent="0.25">
      <c r="A1047" s="318">
        <v>21020300</v>
      </c>
      <c r="B1047" s="363"/>
      <c r="C1047" s="397"/>
      <c r="D1047" s="363"/>
      <c r="E1047" s="398" t="s">
        <v>447</v>
      </c>
      <c r="F1047" s="402"/>
      <c r="G1047" s="402"/>
      <c r="H1047" s="402"/>
      <c r="I1047" s="402"/>
    </row>
    <row r="1048" spans="1:9" ht="18" customHeight="1" x14ac:dyDescent="0.25">
      <c r="A1048" s="403">
        <v>21020301</v>
      </c>
      <c r="B1048" s="409" t="s">
        <v>21</v>
      </c>
      <c r="C1048" s="328"/>
      <c r="D1048" s="328" t="s">
        <v>12</v>
      </c>
      <c r="E1048" s="335" t="s">
        <v>448</v>
      </c>
      <c r="F1048" s="402"/>
      <c r="G1048" s="402"/>
      <c r="H1048" s="402"/>
      <c r="I1048" s="402"/>
    </row>
    <row r="1049" spans="1:9" ht="18" customHeight="1" x14ac:dyDescent="0.25">
      <c r="A1049" s="403">
        <v>21020302</v>
      </c>
      <c r="B1049" s="409" t="s">
        <v>21</v>
      </c>
      <c r="C1049" s="328"/>
      <c r="D1049" s="328" t="s">
        <v>12</v>
      </c>
      <c r="E1049" s="335" t="s">
        <v>449</v>
      </c>
      <c r="F1049" s="402"/>
      <c r="G1049" s="402"/>
      <c r="H1049" s="402"/>
      <c r="I1049" s="402"/>
    </row>
    <row r="1050" spans="1:9" ht="18" customHeight="1" x14ac:dyDescent="0.25">
      <c r="A1050" s="403">
        <v>21020303</v>
      </c>
      <c r="B1050" s="409" t="s">
        <v>21</v>
      </c>
      <c r="C1050" s="328"/>
      <c r="D1050" s="328" t="s">
        <v>12</v>
      </c>
      <c r="E1050" s="335" t="s">
        <v>450</v>
      </c>
      <c r="F1050" s="402"/>
      <c r="G1050" s="402"/>
      <c r="H1050" s="402"/>
      <c r="I1050" s="402"/>
    </row>
    <row r="1051" spans="1:9" ht="18" customHeight="1" x14ac:dyDescent="0.25">
      <c r="A1051" s="403">
        <v>21020304</v>
      </c>
      <c r="B1051" s="409" t="s">
        <v>21</v>
      </c>
      <c r="C1051" s="328"/>
      <c r="D1051" s="328" t="s">
        <v>12</v>
      </c>
      <c r="E1051" s="335" t="s">
        <v>408</v>
      </c>
      <c r="F1051" s="402"/>
      <c r="G1051" s="402"/>
      <c r="H1051" s="402"/>
      <c r="I1051" s="402"/>
    </row>
    <row r="1052" spans="1:9" ht="18" customHeight="1" x14ac:dyDescent="0.25">
      <c r="A1052" s="403">
        <v>21020312</v>
      </c>
      <c r="B1052" s="409" t="s">
        <v>21</v>
      </c>
      <c r="C1052" s="328"/>
      <c r="D1052" s="328" t="s">
        <v>12</v>
      </c>
      <c r="E1052" s="335" t="s">
        <v>451</v>
      </c>
      <c r="F1052" s="402"/>
      <c r="G1052" s="402"/>
      <c r="H1052" s="402"/>
      <c r="I1052" s="402"/>
    </row>
    <row r="1053" spans="1:9" ht="18" customHeight="1" x14ac:dyDescent="0.25">
      <c r="A1053" s="403">
        <v>21020315</v>
      </c>
      <c r="B1053" s="409" t="s">
        <v>21</v>
      </c>
      <c r="C1053" s="328"/>
      <c r="D1053" s="328" t="s">
        <v>12</v>
      </c>
      <c r="E1053" s="335" t="s">
        <v>452</v>
      </c>
      <c r="F1053" s="402"/>
      <c r="G1053" s="402"/>
      <c r="H1053" s="402"/>
      <c r="I1053" s="402"/>
    </row>
    <row r="1054" spans="1:9" ht="18" customHeight="1" x14ac:dyDescent="0.25">
      <c r="A1054" s="403">
        <v>21020314</v>
      </c>
      <c r="B1054" s="409" t="s">
        <v>21</v>
      </c>
      <c r="C1054" s="328"/>
      <c r="D1054" s="328" t="s">
        <v>12</v>
      </c>
      <c r="E1054" s="335" t="s">
        <v>539</v>
      </c>
      <c r="F1054" s="402"/>
      <c r="G1054" s="402"/>
      <c r="H1054" s="402"/>
      <c r="I1054" s="402"/>
    </row>
    <row r="1055" spans="1:9" ht="18" customHeight="1" x14ac:dyDescent="0.25">
      <c r="A1055" s="403">
        <v>21020305</v>
      </c>
      <c r="B1055" s="409" t="s">
        <v>21</v>
      </c>
      <c r="C1055" s="328"/>
      <c r="D1055" s="328" t="s">
        <v>12</v>
      </c>
      <c r="E1055" s="335" t="s">
        <v>540</v>
      </c>
      <c r="F1055" s="402"/>
      <c r="G1055" s="402"/>
      <c r="H1055" s="402"/>
      <c r="I1055" s="402"/>
    </row>
    <row r="1056" spans="1:9" ht="18" customHeight="1" x14ac:dyDescent="0.25">
      <c r="A1056" s="403">
        <v>21020306</v>
      </c>
      <c r="B1056" s="409" t="s">
        <v>21</v>
      </c>
      <c r="C1056" s="328"/>
      <c r="D1056" s="328" t="s">
        <v>12</v>
      </c>
      <c r="E1056" s="335" t="s">
        <v>541</v>
      </c>
      <c r="F1056" s="402"/>
      <c r="G1056" s="402"/>
      <c r="H1056" s="402"/>
      <c r="I1056" s="402"/>
    </row>
    <row r="1057" spans="1:9" ht="18" customHeight="1" x14ac:dyDescent="0.25">
      <c r="A1057" s="318">
        <v>21020400</v>
      </c>
      <c r="B1057" s="363"/>
      <c r="C1057" s="397"/>
      <c r="D1057" s="363"/>
      <c r="E1057" s="398" t="s">
        <v>464</v>
      </c>
      <c r="F1057" s="402"/>
      <c r="G1057" s="402"/>
      <c r="H1057" s="402"/>
      <c r="I1057" s="402"/>
    </row>
    <row r="1058" spans="1:9" ht="18" customHeight="1" x14ac:dyDescent="0.25">
      <c r="A1058" s="403">
        <v>21020401</v>
      </c>
      <c r="B1058" s="409" t="s">
        <v>21</v>
      </c>
      <c r="C1058" s="328"/>
      <c r="D1058" s="328" t="s">
        <v>12</v>
      </c>
      <c r="E1058" s="335" t="s">
        <v>448</v>
      </c>
      <c r="F1058" s="402"/>
      <c r="G1058" s="402"/>
      <c r="H1058" s="402"/>
      <c r="I1058" s="402"/>
    </row>
    <row r="1059" spans="1:9" ht="18" customHeight="1" x14ac:dyDescent="0.25">
      <c r="A1059" s="403">
        <v>21020402</v>
      </c>
      <c r="B1059" s="409" t="s">
        <v>21</v>
      </c>
      <c r="C1059" s="328"/>
      <c r="D1059" s="328" t="s">
        <v>12</v>
      </c>
      <c r="E1059" s="335" t="s">
        <v>449</v>
      </c>
      <c r="F1059" s="402"/>
      <c r="G1059" s="402"/>
      <c r="H1059" s="402"/>
      <c r="I1059" s="402"/>
    </row>
    <row r="1060" spans="1:9" ht="18" customHeight="1" x14ac:dyDescent="0.25">
      <c r="A1060" s="403">
        <v>21020403</v>
      </c>
      <c r="B1060" s="409" t="s">
        <v>21</v>
      </c>
      <c r="C1060" s="328"/>
      <c r="D1060" s="328" t="s">
        <v>12</v>
      </c>
      <c r="E1060" s="335" t="s">
        <v>450</v>
      </c>
      <c r="F1060" s="402"/>
      <c r="G1060" s="402"/>
      <c r="H1060" s="402"/>
      <c r="I1060" s="402"/>
    </row>
    <row r="1061" spans="1:9" ht="18" customHeight="1" x14ac:dyDescent="0.25">
      <c r="A1061" s="403">
        <v>21020404</v>
      </c>
      <c r="B1061" s="409" t="s">
        <v>21</v>
      </c>
      <c r="C1061" s="328"/>
      <c r="D1061" s="328" t="s">
        <v>12</v>
      </c>
      <c r="E1061" s="335" t="s">
        <v>408</v>
      </c>
      <c r="F1061" s="402"/>
      <c r="G1061" s="402"/>
      <c r="H1061" s="402"/>
      <c r="I1061" s="402"/>
    </row>
    <row r="1062" spans="1:9" ht="18" customHeight="1" x14ac:dyDescent="0.25">
      <c r="A1062" s="403">
        <v>21020412</v>
      </c>
      <c r="B1062" s="409" t="s">
        <v>21</v>
      </c>
      <c r="C1062" s="328"/>
      <c r="D1062" s="328" t="s">
        <v>12</v>
      </c>
      <c r="E1062" s="335" t="s">
        <v>451</v>
      </c>
      <c r="F1062" s="402"/>
      <c r="G1062" s="402"/>
      <c r="H1062" s="402"/>
      <c r="I1062" s="402"/>
    </row>
    <row r="1063" spans="1:9" ht="18" customHeight="1" x14ac:dyDescent="0.25">
      <c r="A1063" s="403">
        <v>21020415</v>
      </c>
      <c r="B1063" s="409" t="s">
        <v>21</v>
      </c>
      <c r="C1063" s="328"/>
      <c r="D1063" s="328" t="s">
        <v>12</v>
      </c>
      <c r="E1063" s="335" t="s">
        <v>452</v>
      </c>
      <c r="F1063" s="402"/>
      <c r="G1063" s="402"/>
      <c r="H1063" s="402"/>
      <c r="I1063" s="402"/>
    </row>
    <row r="1064" spans="1:9" ht="18" customHeight="1" x14ac:dyDescent="0.25">
      <c r="A1064" s="318">
        <v>21020500</v>
      </c>
      <c r="B1064" s="363"/>
      <c r="C1064" s="397"/>
      <c r="D1064" s="363"/>
      <c r="E1064" s="398" t="s">
        <v>465</v>
      </c>
      <c r="F1064" s="402"/>
      <c r="G1064" s="402"/>
      <c r="H1064" s="402"/>
      <c r="I1064" s="402"/>
    </row>
    <row r="1065" spans="1:9" ht="18" customHeight="1" x14ac:dyDescent="0.25">
      <c r="A1065" s="403">
        <v>21020501</v>
      </c>
      <c r="B1065" s="409" t="s">
        <v>21</v>
      </c>
      <c r="C1065" s="328"/>
      <c r="D1065" s="328" t="s">
        <v>12</v>
      </c>
      <c r="E1065" s="335" t="s">
        <v>448</v>
      </c>
      <c r="F1065" s="402"/>
      <c r="G1065" s="402"/>
      <c r="H1065" s="402"/>
      <c r="I1065" s="402"/>
    </row>
    <row r="1066" spans="1:9" ht="18" customHeight="1" x14ac:dyDescent="0.25">
      <c r="A1066" s="538">
        <v>21020502</v>
      </c>
      <c r="B1066" s="409" t="s">
        <v>21</v>
      </c>
      <c r="C1066" s="427"/>
      <c r="D1066" s="328" t="s">
        <v>12</v>
      </c>
      <c r="E1066" s="335" t="s">
        <v>449</v>
      </c>
      <c r="F1066" s="402"/>
      <c r="G1066" s="402"/>
      <c r="H1066" s="402"/>
      <c r="I1066" s="402"/>
    </row>
    <row r="1067" spans="1:9" ht="18" customHeight="1" x14ac:dyDescent="0.25">
      <c r="A1067" s="538">
        <v>21020503</v>
      </c>
      <c r="B1067" s="409" t="s">
        <v>21</v>
      </c>
      <c r="C1067" s="427"/>
      <c r="D1067" s="328" t="s">
        <v>12</v>
      </c>
      <c r="E1067" s="335" t="s">
        <v>450</v>
      </c>
      <c r="F1067" s="402"/>
      <c r="G1067" s="402"/>
      <c r="H1067" s="402"/>
      <c r="I1067" s="402"/>
    </row>
    <row r="1068" spans="1:9" ht="18" customHeight="1" x14ac:dyDescent="0.25">
      <c r="A1068" s="538">
        <v>21020504</v>
      </c>
      <c r="B1068" s="409" t="s">
        <v>21</v>
      </c>
      <c r="C1068" s="427"/>
      <c r="D1068" s="328" t="s">
        <v>12</v>
      </c>
      <c r="E1068" s="335" t="s">
        <v>408</v>
      </c>
      <c r="F1068" s="402"/>
      <c r="G1068" s="402"/>
      <c r="H1068" s="402"/>
      <c r="I1068" s="402"/>
    </row>
    <row r="1069" spans="1:9" ht="18" customHeight="1" x14ac:dyDescent="0.25">
      <c r="A1069" s="538">
        <v>21020512</v>
      </c>
      <c r="B1069" s="409" t="s">
        <v>21</v>
      </c>
      <c r="C1069" s="427"/>
      <c r="D1069" s="328" t="s">
        <v>12</v>
      </c>
      <c r="E1069" s="335" t="s">
        <v>451</v>
      </c>
      <c r="F1069" s="402"/>
      <c r="G1069" s="402"/>
      <c r="H1069" s="402"/>
      <c r="I1069" s="402"/>
    </row>
    <row r="1070" spans="1:9" ht="18" customHeight="1" x14ac:dyDescent="0.25">
      <c r="A1070" s="538">
        <v>21020515</v>
      </c>
      <c r="B1070" s="409" t="s">
        <v>21</v>
      </c>
      <c r="C1070" s="427"/>
      <c r="D1070" s="328" t="s">
        <v>12</v>
      </c>
      <c r="E1070" s="335" t="s">
        <v>452</v>
      </c>
      <c r="F1070" s="402"/>
      <c r="G1070" s="402"/>
      <c r="H1070" s="402"/>
      <c r="I1070" s="402"/>
    </row>
    <row r="1071" spans="1:9" ht="18" customHeight="1" x14ac:dyDescent="0.25">
      <c r="A1071" s="423">
        <v>21020600</v>
      </c>
      <c r="B1071" s="424"/>
      <c r="C1071" s="425"/>
      <c r="D1071" s="424"/>
      <c r="E1071" s="398" t="s">
        <v>418</v>
      </c>
      <c r="F1071" s="402"/>
      <c r="G1071" s="402"/>
      <c r="H1071" s="402"/>
      <c r="I1071" s="402"/>
    </row>
    <row r="1072" spans="1:9" ht="18" customHeight="1" x14ac:dyDescent="0.25">
      <c r="A1072" s="538">
        <v>21020605</v>
      </c>
      <c r="B1072" s="409" t="s">
        <v>21</v>
      </c>
      <c r="C1072" s="427"/>
      <c r="D1072" s="328" t="s">
        <v>12</v>
      </c>
      <c r="E1072" s="401" t="s">
        <v>518</v>
      </c>
      <c r="F1072" s="402"/>
      <c r="G1072" s="402"/>
      <c r="H1072" s="402"/>
      <c r="I1072" s="402"/>
    </row>
    <row r="1073" spans="1:9" ht="18" customHeight="1" x14ac:dyDescent="0.25">
      <c r="A1073" s="408">
        <v>22020000</v>
      </c>
      <c r="B1073" s="411"/>
      <c r="C1073" s="410"/>
      <c r="D1073" s="411"/>
      <c r="E1073" s="412" t="s">
        <v>420</v>
      </c>
      <c r="F1073" s="402"/>
      <c r="G1073" s="402"/>
      <c r="H1073" s="402"/>
      <c r="I1073" s="402"/>
    </row>
    <row r="1074" spans="1:9" ht="18" customHeight="1" x14ac:dyDescent="0.25">
      <c r="A1074" s="408">
        <v>22020100</v>
      </c>
      <c r="B1074" s="411"/>
      <c r="C1074" s="410"/>
      <c r="D1074" s="411"/>
      <c r="E1074" s="412" t="s">
        <v>480</v>
      </c>
      <c r="F1074" s="402"/>
      <c r="G1074" s="402"/>
      <c r="H1074" s="402"/>
      <c r="I1074" s="402"/>
    </row>
    <row r="1075" spans="1:9" ht="18" customHeight="1" x14ac:dyDescent="0.25">
      <c r="A1075" s="492">
        <v>22020101</v>
      </c>
      <c r="B1075" s="409" t="s">
        <v>21</v>
      </c>
      <c r="C1075" s="492"/>
      <c r="D1075" s="328" t="s">
        <v>12</v>
      </c>
      <c r="E1075" s="568" t="s">
        <v>481</v>
      </c>
      <c r="F1075" s="574"/>
      <c r="G1075" s="574"/>
      <c r="H1075" s="574"/>
      <c r="I1075" s="402"/>
    </row>
    <row r="1076" spans="1:9" ht="18" customHeight="1" x14ac:dyDescent="0.25">
      <c r="A1076" s="492">
        <v>22020102</v>
      </c>
      <c r="B1076" s="409" t="s">
        <v>21</v>
      </c>
      <c r="C1076" s="492"/>
      <c r="D1076" s="328" t="s">
        <v>12</v>
      </c>
      <c r="E1076" s="568" t="s">
        <v>422</v>
      </c>
      <c r="F1076" s="574"/>
      <c r="G1076" s="574"/>
      <c r="H1076" s="574"/>
      <c r="I1076" s="402"/>
    </row>
    <row r="1077" spans="1:9" ht="18" customHeight="1" x14ac:dyDescent="0.25">
      <c r="A1077" s="492">
        <v>22020103</v>
      </c>
      <c r="B1077" s="409" t="s">
        <v>21</v>
      </c>
      <c r="C1077" s="492"/>
      <c r="D1077" s="328" t="s">
        <v>12</v>
      </c>
      <c r="E1077" s="568" t="s">
        <v>482</v>
      </c>
      <c r="F1077" s="574"/>
      <c r="G1077" s="574"/>
      <c r="H1077" s="574"/>
      <c r="I1077" s="402"/>
    </row>
    <row r="1078" spans="1:9" ht="18" customHeight="1" x14ac:dyDescent="0.25">
      <c r="A1078" s="492">
        <v>22020104</v>
      </c>
      <c r="B1078" s="409" t="s">
        <v>21</v>
      </c>
      <c r="C1078" s="492"/>
      <c r="D1078" s="328" t="s">
        <v>12</v>
      </c>
      <c r="E1078" s="568" t="s">
        <v>423</v>
      </c>
      <c r="F1078" s="574"/>
      <c r="G1078" s="574"/>
      <c r="H1078" s="574"/>
      <c r="I1078" s="402"/>
    </row>
    <row r="1079" spans="1:9" ht="18" customHeight="1" x14ac:dyDescent="0.25">
      <c r="A1079" s="408">
        <v>22020300</v>
      </c>
      <c r="B1079" s="409"/>
      <c r="C1079" s="410"/>
      <c r="D1079" s="411"/>
      <c r="E1079" s="412" t="s">
        <v>468</v>
      </c>
      <c r="F1079" s="402"/>
      <c r="G1079" s="402"/>
      <c r="H1079" s="402"/>
      <c r="I1079" s="402"/>
    </row>
    <row r="1080" spans="1:9" ht="18" customHeight="1" x14ac:dyDescent="0.25">
      <c r="A1080" s="332">
        <v>22020313</v>
      </c>
      <c r="B1080" s="409" t="s">
        <v>21</v>
      </c>
      <c r="C1080" s="334"/>
      <c r="D1080" s="328" t="s">
        <v>12</v>
      </c>
      <c r="E1080" s="413" t="s">
        <v>604</v>
      </c>
      <c r="F1080" s="402">
        <v>3000000</v>
      </c>
      <c r="G1080" s="402">
        <v>4000000</v>
      </c>
      <c r="H1080" s="429">
        <v>1800000</v>
      </c>
      <c r="I1080" s="402">
        <v>4000000</v>
      </c>
    </row>
    <row r="1081" spans="1:9" ht="18" customHeight="1" x14ac:dyDescent="0.25">
      <c r="A1081" s="408">
        <v>22021000</v>
      </c>
      <c r="B1081" s="411"/>
      <c r="C1081" s="410"/>
      <c r="D1081" s="411"/>
      <c r="E1081" s="412" t="s">
        <v>435</v>
      </c>
      <c r="F1081" s="402"/>
      <c r="G1081" s="402"/>
      <c r="H1081" s="402"/>
      <c r="I1081" s="402"/>
    </row>
    <row r="1082" spans="1:9" ht="18" customHeight="1" x14ac:dyDescent="0.25">
      <c r="A1082" s="332">
        <v>22021003</v>
      </c>
      <c r="B1082" s="409" t="s">
        <v>21</v>
      </c>
      <c r="C1082" s="334"/>
      <c r="D1082" s="328" t="s">
        <v>12</v>
      </c>
      <c r="E1082" s="335" t="s">
        <v>438</v>
      </c>
      <c r="F1082" s="402"/>
      <c r="G1082" s="402"/>
      <c r="H1082" s="402"/>
      <c r="I1082" s="402"/>
    </row>
    <row r="1083" spans="1:9" ht="18" customHeight="1" x14ac:dyDescent="0.25">
      <c r="A1083" s="408">
        <v>22030000</v>
      </c>
      <c r="B1083" s="411"/>
      <c r="C1083" s="410"/>
      <c r="D1083" s="411"/>
      <c r="E1083" s="412" t="s">
        <v>605</v>
      </c>
      <c r="F1083" s="402"/>
      <c r="G1083" s="402"/>
      <c r="H1083" s="402"/>
      <c r="I1083" s="402"/>
    </row>
    <row r="1084" spans="1:9" ht="18" customHeight="1" x14ac:dyDescent="0.25">
      <c r="A1084" s="408">
        <v>22040000</v>
      </c>
      <c r="B1084" s="411"/>
      <c r="C1084" s="410"/>
      <c r="D1084" s="411"/>
      <c r="E1084" s="412" t="s">
        <v>580</v>
      </c>
      <c r="F1084" s="402"/>
      <c r="G1084" s="402"/>
      <c r="H1084" s="402"/>
      <c r="I1084" s="402"/>
    </row>
    <row r="1085" spans="1:9" ht="18" customHeight="1" x14ac:dyDescent="0.25">
      <c r="A1085" s="408">
        <v>22040100</v>
      </c>
      <c r="B1085" s="411"/>
      <c r="C1085" s="410"/>
      <c r="D1085" s="411"/>
      <c r="E1085" s="412" t="s">
        <v>439</v>
      </c>
      <c r="F1085" s="402"/>
      <c r="G1085" s="524"/>
      <c r="H1085" s="402"/>
      <c r="I1085" s="402"/>
    </row>
    <row r="1086" spans="1:9" ht="18" customHeight="1" x14ac:dyDescent="0.25">
      <c r="A1086" s="332">
        <v>22040109</v>
      </c>
      <c r="B1086" s="409" t="s">
        <v>21</v>
      </c>
      <c r="C1086" s="334"/>
      <c r="D1086" s="328" t="s">
        <v>12</v>
      </c>
      <c r="E1086" s="335" t="s">
        <v>440</v>
      </c>
      <c r="F1086" s="402"/>
      <c r="G1086" s="524"/>
      <c r="H1086" s="402"/>
      <c r="I1086" s="402"/>
    </row>
    <row r="1087" spans="1:9" ht="18.75" x14ac:dyDescent="0.25">
      <c r="A1087" s="408"/>
      <c r="B1087" s="411"/>
      <c r="C1087" s="410"/>
      <c r="D1087" s="411"/>
      <c r="E1087" s="388" t="s">
        <v>53</v>
      </c>
      <c r="F1087" s="406">
        <f>SUM(F1041:F1072)</f>
        <v>0</v>
      </c>
      <c r="G1087" s="406">
        <f t="shared" ref="G1087" si="50">SUM(G1041:G1072)</f>
        <v>0</v>
      </c>
      <c r="H1087" s="406"/>
      <c r="I1087" s="406"/>
    </row>
    <row r="1088" spans="1:9" ht="18.75" x14ac:dyDescent="0.25">
      <c r="A1088" s="380"/>
      <c r="B1088" s="381"/>
      <c r="C1088" s="382"/>
      <c r="D1088" s="381"/>
      <c r="E1088" s="383" t="s">
        <v>420</v>
      </c>
      <c r="F1088" s="433">
        <f>SUM(F1075:F1086)</f>
        <v>3000000</v>
      </c>
      <c r="G1088" s="433">
        <f t="shared" ref="G1088:I1088" si="51">SUM(G1075:G1086)</f>
        <v>4000000</v>
      </c>
      <c r="H1088" s="433">
        <f t="shared" si="51"/>
        <v>1800000</v>
      </c>
      <c r="I1088" s="536">
        <f t="shared" si="51"/>
        <v>4000000</v>
      </c>
    </row>
    <row r="1089" spans="1:9" ht="27.95" customHeight="1" x14ac:dyDescent="0.25">
      <c r="A1089" s="370"/>
      <c r="B1089" s="355"/>
      <c r="C1089" s="481"/>
      <c r="D1089" s="355"/>
      <c r="E1089" s="373" t="s">
        <v>57</v>
      </c>
      <c r="F1089" s="433">
        <f>SUM(F1087:F1088)</f>
        <v>3000000</v>
      </c>
      <c r="G1089" s="433">
        <f t="shared" ref="G1089:I1089" si="52">SUM(G1087:G1088)</f>
        <v>4000000</v>
      </c>
      <c r="H1089" s="433">
        <f t="shared" si="52"/>
        <v>1800000</v>
      </c>
      <c r="I1089" s="536">
        <f t="shared" si="52"/>
        <v>4000000</v>
      </c>
    </row>
    <row r="1090" spans="1:9" ht="18.75" x14ac:dyDescent="0.25">
      <c r="A1090" s="969" t="s">
        <v>85</v>
      </c>
      <c r="B1090" s="970"/>
      <c r="C1090" s="970"/>
      <c r="D1090" s="970"/>
      <c r="E1090" s="970"/>
      <c r="F1090" s="970"/>
      <c r="G1090" s="970"/>
      <c r="H1090" s="970"/>
      <c r="I1090" s="971"/>
    </row>
    <row r="1091" spans="1:9" ht="18.75" x14ac:dyDescent="0.25">
      <c r="A1091" s="972" t="s">
        <v>1</v>
      </c>
      <c r="B1091" s="973"/>
      <c r="C1091" s="973"/>
      <c r="D1091" s="973"/>
      <c r="E1091" s="973"/>
      <c r="F1091" s="973"/>
      <c r="G1091" s="973"/>
      <c r="H1091" s="973"/>
      <c r="I1091" s="974"/>
    </row>
    <row r="1092" spans="1:9" ht="18.75" x14ac:dyDescent="0.25">
      <c r="A1092" s="972" t="s">
        <v>58</v>
      </c>
      <c r="B1092" s="973"/>
      <c r="C1092" s="973"/>
      <c r="D1092" s="973"/>
      <c r="E1092" s="973"/>
      <c r="F1092" s="973"/>
      <c r="G1092" s="973"/>
      <c r="H1092" s="973"/>
      <c r="I1092" s="974"/>
    </row>
    <row r="1093" spans="1:9" ht="18.75" customHeight="1" x14ac:dyDescent="0.25">
      <c r="A1093" s="975" t="s">
        <v>493</v>
      </c>
      <c r="B1093" s="976"/>
      <c r="C1093" s="976"/>
      <c r="D1093" s="976"/>
      <c r="E1093" s="976"/>
      <c r="F1093" s="976"/>
      <c r="G1093" s="976"/>
      <c r="H1093" s="976"/>
      <c r="I1093" s="977"/>
    </row>
    <row r="1094" spans="1:9" ht="18.75" x14ac:dyDescent="0.25">
      <c r="A1094" s="984" t="s">
        <v>606</v>
      </c>
      <c r="B1094" s="985"/>
      <c r="C1094" s="985"/>
      <c r="D1094" s="985"/>
      <c r="E1094" s="985"/>
      <c r="F1094" s="985"/>
      <c r="G1094" s="985"/>
      <c r="H1094" s="985"/>
      <c r="I1094" s="986"/>
    </row>
    <row r="1095" spans="1:9" s="311" customFormat="1" ht="45.75" customHeight="1" x14ac:dyDescent="0.25">
      <c r="A1095" s="390" t="s">
        <v>380</v>
      </c>
      <c r="B1095" s="322" t="s">
        <v>88</v>
      </c>
      <c r="C1095" s="322" t="s">
        <v>381</v>
      </c>
      <c r="D1095" s="322" t="s">
        <v>5</v>
      </c>
      <c r="E1095" s="391" t="s">
        <v>89</v>
      </c>
      <c r="F1095" s="322" t="s">
        <v>7</v>
      </c>
      <c r="G1095" s="322" t="s">
        <v>8</v>
      </c>
      <c r="H1095" s="320" t="s">
        <v>382</v>
      </c>
      <c r="I1095" s="416" t="s">
        <v>10</v>
      </c>
    </row>
    <row r="1096" spans="1:9" ht="27.95" customHeight="1" x14ac:dyDescent="0.25">
      <c r="A1096" s="553">
        <v>52100100102</v>
      </c>
      <c r="B1096" s="409" t="s">
        <v>21</v>
      </c>
      <c r="C1096" s="575"/>
      <c r="D1096" s="328" t="s">
        <v>12</v>
      </c>
      <c r="E1096" s="329" t="s">
        <v>607</v>
      </c>
      <c r="F1096" s="531">
        <f>F1168</f>
        <v>232105824.43899998</v>
      </c>
      <c r="G1096" s="531">
        <f>G1168</f>
        <v>405443736.65850002</v>
      </c>
      <c r="H1096" s="531">
        <f>H1168</f>
        <v>211999473.09</v>
      </c>
      <c r="I1096" s="367">
        <f>I1168</f>
        <v>335863066.91999996</v>
      </c>
    </row>
    <row r="1097" spans="1:9" ht="27.95" customHeight="1" x14ac:dyDescent="0.25">
      <c r="A1097" s="408"/>
      <c r="B1097" s="411"/>
      <c r="C1097" s="410"/>
      <c r="D1097" s="411"/>
      <c r="E1097" s="335"/>
      <c r="F1097" s="368"/>
      <c r="G1097" s="369"/>
      <c r="H1097" s="369"/>
      <c r="I1097" s="402"/>
    </row>
    <row r="1098" spans="1:9" ht="27.95" customHeight="1" x14ac:dyDescent="0.25">
      <c r="A1098" s="408"/>
      <c r="B1098" s="411"/>
      <c r="C1098" s="410"/>
      <c r="D1098" s="411"/>
      <c r="E1098" s="335"/>
      <c r="F1098" s="368"/>
      <c r="G1098" s="369"/>
      <c r="H1098" s="369"/>
      <c r="I1098" s="579"/>
    </row>
    <row r="1099" spans="1:9" ht="27.95" customHeight="1" x14ac:dyDescent="0.25">
      <c r="A1099" s="408"/>
      <c r="B1099" s="411"/>
      <c r="C1099" s="410"/>
      <c r="D1099" s="411"/>
      <c r="E1099" s="335"/>
      <c r="F1099" s="368"/>
      <c r="G1099" s="369"/>
      <c r="H1099" s="369"/>
      <c r="I1099" s="579"/>
    </row>
    <row r="1100" spans="1:9" ht="27.95" customHeight="1" x14ac:dyDescent="0.25">
      <c r="A1100" s="408"/>
      <c r="B1100" s="411"/>
      <c r="C1100" s="410"/>
      <c r="D1100" s="411"/>
      <c r="E1100" s="335"/>
      <c r="F1100" s="368"/>
      <c r="G1100" s="369"/>
      <c r="H1100" s="369"/>
      <c r="I1100" s="579"/>
    </row>
    <row r="1101" spans="1:9" ht="27.95" customHeight="1" x14ac:dyDescent="0.25">
      <c r="A1101" s="408"/>
      <c r="B1101" s="411"/>
      <c r="C1101" s="410"/>
      <c r="D1101" s="411"/>
      <c r="E1101" s="335"/>
      <c r="F1101" s="368"/>
      <c r="G1101" s="369"/>
      <c r="H1101" s="369"/>
      <c r="I1101" s="579"/>
    </row>
    <row r="1102" spans="1:9" ht="27.95" customHeight="1" x14ac:dyDescent="0.25">
      <c r="A1102" s="408"/>
      <c r="B1102" s="411"/>
      <c r="C1102" s="410"/>
      <c r="D1102" s="411"/>
      <c r="E1102" s="335"/>
      <c r="F1102" s="368"/>
      <c r="G1102" s="369"/>
      <c r="H1102" s="369"/>
      <c r="I1102" s="579"/>
    </row>
    <row r="1103" spans="1:9" ht="27.95" customHeight="1" x14ac:dyDescent="0.25">
      <c r="A1103" s="408"/>
      <c r="B1103" s="411"/>
      <c r="C1103" s="410"/>
      <c r="D1103" s="411"/>
      <c r="E1103" s="335"/>
      <c r="F1103" s="368"/>
      <c r="G1103" s="369"/>
      <c r="H1103" s="369"/>
      <c r="I1103" s="579"/>
    </row>
    <row r="1104" spans="1:9" ht="27.95" customHeight="1" x14ac:dyDescent="0.25">
      <c r="A1104" s="408"/>
      <c r="B1104" s="411"/>
      <c r="C1104" s="410"/>
      <c r="D1104" s="411"/>
      <c r="E1104" s="335"/>
      <c r="F1104" s="368"/>
      <c r="G1104" s="369"/>
      <c r="H1104" s="369"/>
      <c r="I1104" s="579"/>
    </row>
    <row r="1105" spans="1:9" ht="27.95" customHeight="1" x14ac:dyDescent="0.25">
      <c r="A1105" s="408"/>
      <c r="B1105" s="411"/>
      <c r="C1105" s="410"/>
      <c r="D1105" s="411"/>
      <c r="E1105" s="335"/>
      <c r="F1105" s="368"/>
      <c r="G1105" s="369"/>
      <c r="H1105" s="369"/>
      <c r="I1105" s="579"/>
    </row>
    <row r="1106" spans="1:9" ht="27.95" customHeight="1" x14ac:dyDescent="0.25">
      <c r="A1106" s="370"/>
      <c r="B1106" s="355"/>
      <c r="C1106" s="481"/>
      <c r="D1106" s="355"/>
      <c r="E1106" s="373" t="s">
        <v>57</v>
      </c>
      <c r="F1106" s="506">
        <f>F1096</f>
        <v>232105824.43899998</v>
      </c>
      <c r="G1106" s="506">
        <f>G1096</f>
        <v>405443736.65850002</v>
      </c>
      <c r="H1106" s="506">
        <f>H1096</f>
        <v>211999473.09</v>
      </c>
      <c r="I1106" s="520">
        <f>I1096</f>
        <v>335863066.91999996</v>
      </c>
    </row>
    <row r="1107" spans="1:9" ht="27.95" customHeight="1" x14ac:dyDescent="0.25">
      <c r="A1107" s="999" t="s">
        <v>395</v>
      </c>
      <c r="B1107" s="1000"/>
      <c r="C1107" s="1000"/>
      <c r="D1107" s="1000"/>
      <c r="E1107" s="1000"/>
      <c r="F1107" s="1000"/>
      <c r="G1107" s="1000"/>
      <c r="H1107" s="1000"/>
      <c r="I1107" s="1001"/>
    </row>
    <row r="1108" spans="1:9" ht="18.75" x14ac:dyDescent="0.25">
      <c r="A1108" s="375"/>
      <c r="B1108" s="376"/>
      <c r="C1108" s="377"/>
      <c r="D1108" s="376"/>
      <c r="E1108" s="378" t="s">
        <v>53</v>
      </c>
      <c r="F1108" s="379">
        <f t="shared" ref="F1108:I1109" si="53">F1166</f>
        <v>151405824.43899998</v>
      </c>
      <c r="G1108" s="379">
        <f t="shared" si="53"/>
        <v>306068736.65850002</v>
      </c>
      <c r="H1108" s="379">
        <f t="shared" si="53"/>
        <v>137663711.28</v>
      </c>
      <c r="I1108" s="419">
        <f t="shared" si="53"/>
        <v>209363066.91999999</v>
      </c>
    </row>
    <row r="1109" spans="1:9" ht="27.95" customHeight="1" x14ac:dyDescent="0.25">
      <c r="A1109" s="380"/>
      <c r="B1109" s="381"/>
      <c r="C1109" s="382"/>
      <c r="D1109" s="381"/>
      <c r="E1109" s="383" t="s">
        <v>420</v>
      </c>
      <c r="F1109" s="384">
        <f t="shared" si="53"/>
        <v>80700000</v>
      </c>
      <c r="G1109" s="384">
        <f t="shared" si="53"/>
        <v>99375000</v>
      </c>
      <c r="H1109" s="384">
        <f t="shared" si="53"/>
        <v>74335761.810000002</v>
      </c>
      <c r="I1109" s="420">
        <f t="shared" si="53"/>
        <v>126500000</v>
      </c>
    </row>
    <row r="1110" spans="1:9" ht="27.95" customHeight="1" x14ac:dyDescent="0.25">
      <c r="A1110" s="370"/>
      <c r="B1110" s="355"/>
      <c r="C1110" s="481"/>
      <c r="D1110" s="355"/>
      <c r="E1110" s="373" t="s">
        <v>57</v>
      </c>
      <c r="F1110" s="374">
        <f>F1108+F1109</f>
        <v>232105824.43899998</v>
      </c>
      <c r="G1110" s="374">
        <f>G1108+G1109</f>
        <v>405443736.65850002</v>
      </c>
      <c r="H1110" s="374">
        <f>H1108+H1109</f>
        <v>211999473.09</v>
      </c>
      <c r="I1110" s="418">
        <f>I1108+I1109</f>
        <v>335863066.91999996</v>
      </c>
    </row>
    <row r="1111" spans="1:9" ht="18.75" x14ac:dyDescent="0.25">
      <c r="A1111" s="969" t="s">
        <v>85</v>
      </c>
      <c r="B1111" s="970"/>
      <c r="C1111" s="970"/>
      <c r="D1111" s="970"/>
      <c r="E1111" s="970"/>
      <c r="F1111" s="970"/>
      <c r="G1111" s="970"/>
      <c r="H1111" s="970"/>
      <c r="I1111" s="971"/>
    </row>
    <row r="1112" spans="1:9" ht="18.75" x14ac:dyDescent="0.25">
      <c r="A1112" s="972" t="s">
        <v>1</v>
      </c>
      <c r="B1112" s="973"/>
      <c r="C1112" s="973"/>
      <c r="D1112" s="973"/>
      <c r="E1112" s="973"/>
      <c r="F1112" s="973"/>
      <c r="G1112" s="973"/>
      <c r="H1112" s="973"/>
      <c r="I1112" s="974"/>
    </row>
    <row r="1113" spans="1:9" ht="18.75" x14ac:dyDescent="0.25">
      <c r="A1113" s="972" t="s">
        <v>58</v>
      </c>
      <c r="B1113" s="973"/>
      <c r="C1113" s="973"/>
      <c r="D1113" s="973"/>
      <c r="E1113" s="973"/>
      <c r="F1113" s="973"/>
      <c r="G1113" s="973"/>
      <c r="H1113" s="973"/>
      <c r="I1113" s="974"/>
    </row>
    <row r="1114" spans="1:9" ht="18.75" customHeight="1" x14ac:dyDescent="0.25">
      <c r="A1114" s="975" t="s">
        <v>379</v>
      </c>
      <c r="B1114" s="976"/>
      <c r="C1114" s="976"/>
      <c r="D1114" s="976"/>
      <c r="E1114" s="976"/>
      <c r="F1114" s="976"/>
      <c r="G1114" s="976"/>
      <c r="H1114" s="976"/>
      <c r="I1114" s="977"/>
    </row>
    <row r="1115" spans="1:9" ht="18.75" x14ac:dyDescent="0.25">
      <c r="A1115" s="993" t="s">
        <v>608</v>
      </c>
      <c r="B1115" s="994"/>
      <c r="C1115" s="994"/>
      <c r="D1115" s="994"/>
      <c r="E1115" s="994"/>
      <c r="F1115" s="994"/>
      <c r="G1115" s="994"/>
      <c r="H1115" s="994"/>
      <c r="I1115" s="995"/>
    </row>
    <row r="1116" spans="1:9" s="311" customFormat="1" ht="35.25" x14ac:dyDescent="0.25">
      <c r="A1116" s="390" t="s">
        <v>380</v>
      </c>
      <c r="B1116" s="322" t="s">
        <v>88</v>
      </c>
      <c r="C1116" s="322" t="s">
        <v>381</v>
      </c>
      <c r="D1116" s="322" t="s">
        <v>5</v>
      </c>
      <c r="E1116" s="391" t="s">
        <v>89</v>
      </c>
      <c r="F1116" s="322" t="s">
        <v>7</v>
      </c>
      <c r="G1116" s="322" t="s">
        <v>8</v>
      </c>
      <c r="H1116" s="320" t="s">
        <v>382</v>
      </c>
      <c r="I1116" s="416" t="s">
        <v>10</v>
      </c>
    </row>
    <row r="1117" spans="1:9" ht="18" customHeight="1" x14ac:dyDescent="0.25">
      <c r="A1117" s="442">
        <v>20000000</v>
      </c>
      <c r="B1117" s="443"/>
      <c r="C1117" s="444"/>
      <c r="D1117" s="443"/>
      <c r="E1117" s="445" t="s">
        <v>47</v>
      </c>
      <c r="F1117" s="421"/>
      <c r="G1117" s="421"/>
      <c r="H1117" s="421"/>
      <c r="I1117" s="421"/>
    </row>
    <row r="1118" spans="1:9" ht="18" customHeight="1" x14ac:dyDescent="0.25">
      <c r="A1118" s="318">
        <v>21000000</v>
      </c>
      <c r="B1118" s="363"/>
      <c r="C1118" s="397"/>
      <c r="D1118" s="363"/>
      <c r="E1118" s="398" t="s">
        <v>53</v>
      </c>
      <c r="F1118" s="369"/>
      <c r="G1118" s="369"/>
      <c r="H1118" s="369"/>
      <c r="I1118" s="369"/>
    </row>
    <row r="1119" spans="1:9" ht="18" customHeight="1" x14ac:dyDescent="0.25">
      <c r="A1119" s="318">
        <v>21010300</v>
      </c>
      <c r="B1119" s="363"/>
      <c r="C1119" s="397"/>
      <c r="D1119" s="363"/>
      <c r="E1119" s="398" t="s">
        <v>609</v>
      </c>
      <c r="F1119" s="369"/>
      <c r="G1119" s="369"/>
      <c r="H1119" s="369"/>
      <c r="I1119" s="369"/>
    </row>
    <row r="1120" spans="1:9" ht="18" customHeight="1" x14ac:dyDescent="0.25">
      <c r="A1120" s="403">
        <v>21010302</v>
      </c>
      <c r="B1120" s="409" t="s">
        <v>21</v>
      </c>
      <c r="C1120" s="328"/>
      <c r="D1120" s="328" t="s">
        <v>12</v>
      </c>
      <c r="E1120" s="335" t="s">
        <v>610</v>
      </c>
      <c r="F1120" s="402">
        <v>32033281.050000001</v>
      </c>
      <c r="G1120" s="524">
        <v>48049921.575000003</v>
      </c>
      <c r="H1120" s="404">
        <v>26863277.52</v>
      </c>
      <c r="I1120" s="404">
        <v>40294916.280000001</v>
      </c>
    </row>
    <row r="1121" spans="1:9" ht="18" customHeight="1" x14ac:dyDescent="0.25">
      <c r="A1121" s="403">
        <v>21010303</v>
      </c>
      <c r="B1121" s="409" t="s">
        <v>21</v>
      </c>
      <c r="C1121" s="328"/>
      <c r="D1121" s="328" t="s">
        <v>12</v>
      </c>
      <c r="E1121" s="335" t="s">
        <v>611</v>
      </c>
      <c r="F1121" s="402">
        <v>70931066.049999997</v>
      </c>
      <c r="G1121" s="524">
        <v>106396599.075</v>
      </c>
      <c r="H1121" s="405">
        <v>67167768.209999993</v>
      </c>
      <c r="I1121" s="405">
        <v>100751652.31999999</v>
      </c>
    </row>
    <row r="1122" spans="1:9" ht="18" customHeight="1" x14ac:dyDescent="0.25">
      <c r="A1122" s="403">
        <v>21010304</v>
      </c>
      <c r="B1122" s="409" t="s">
        <v>21</v>
      </c>
      <c r="C1122" s="328"/>
      <c r="D1122" s="328" t="s">
        <v>12</v>
      </c>
      <c r="E1122" s="335" t="s">
        <v>612</v>
      </c>
      <c r="F1122" s="402">
        <v>19194626.050000001</v>
      </c>
      <c r="G1122" s="524">
        <v>28791939.074999999</v>
      </c>
      <c r="H1122" s="405">
        <v>17235751.120000001</v>
      </c>
      <c r="I1122" s="405">
        <v>25853626.68</v>
      </c>
    </row>
    <row r="1123" spans="1:9" ht="18" customHeight="1" x14ac:dyDescent="0.25">
      <c r="A1123" s="403">
        <v>21010304</v>
      </c>
      <c r="B1123" s="409" t="s">
        <v>21</v>
      </c>
      <c r="C1123" s="328"/>
      <c r="D1123" s="328" t="s">
        <v>12</v>
      </c>
      <c r="E1123" s="335" t="s">
        <v>613</v>
      </c>
      <c r="F1123" s="402">
        <v>2094091.7390000001</v>
      </c>
      <c r="G1123" s="524">
        <v>3141137.6085000001</v>
      </c>
      <c r="H1123" s="405"/>
      <c r="I1123" s="405"/>
    </row>
    <row r="1124" spans="1:9" ht="18" customHeight="1" x14ac:dyDescent="0.25">
      <c r="A1124" s="318">
        <v>21020300</v>
      </c>
      <c r="B1124" s="363"/>
      <c r="C1124" s="397"/>
      <c r="D1124" s="363"/>
      <c r="E1124" s="398" t="s">
        <v>447</v>
      </c>
      <c r="F1124" s="402">
        <v>0</v>
      </c>
      <c r="G1124" s="524">
        <v>0</v>
      </c>
      <c r="H1124" s="535"/>
      <c r="I1124" s="405"/>
    </row>
    <row r="1125" spans="1:9" ht="18" customHeight="1" x14ac:dyDescent="0.25">
      <c r="A1125" s="403">
        <v>21020312</v>
      </c>
      <c r="B1125" s="409" t="s">
        <v>21</v>
      </c>
      <c r="C1125" s="328"/>
      <c r="D1125" s="328" t="s">
        <v>12</v>
      </c>
      <c r="E1125" s="335" t="s">
        <v>451</v>
      </c>
      <c r="F1125" s="402">
        <v>0</v>
      </c>
      <c r="G1125" s="524">
        <v>0</v>
      </c>
      <c r="H1125" s="535"/>
      <c r="I1125" s="405"/>
    </row>
    <row r="1126" spans="1:9" ht="18" customHeight="1" x14ac:dyDescent="0.25">
      <c r="A1126" s="403">
        <v>21020320</v>
      </c>
      <c r="B1126" s="409" t="s">
        <v>21</v>
      </c>
      <c r="C1126" s="328"/>
      <c r="D1126" s="328" t="s">
        <v>12</v>
      </c>
      <c r="E1126" s="335" t="s">
        <v>614</v>
      </c>
      <c r="F1126" s="402">
        <v>1416157.8</v>
      </c>
      <c r="G1126" s="524">
        <v>2124236.7000000002</v>
      </c>
      <c r="H1126" s="405">
        <v>1896441.36</v>
      </c>
      <c r="I1126" s="405">
        <v>2844662.04</v>
      </c>
    </row>
    <row r="1127" spans="1:9" ht="18" customHeight="1" x14ac:dyDescent="0.25">
      <c r="A1127" s="403">
        <v>21020327</v>
      </c>
      <c r="B1127" s="409" t="s">
        <v>21</v>
      </c>
      <c r="C1127" s="328"/>
      <c r="D1127" s="328" t="s">
        <v>12</v>
      </c>
      <c r="E1127" s="335" t="s">
        <v>615</v>
      </c>
      <c r="F1127" s="402">
        <v>719100</v>
      </c>
      <c r="G1127" s="524">
        <v>1078650</v>
      </c>
      <c r="H1127" s="405">
        <v>601600</v>
      </c>
      <c r="I1127" s="405">
        <v>902400</v>
      </c>
    </row>
    <row r="1128" spans="1:9" ht="18" customHeight="1" x14ac:dyDescent="0.25">
      <c r="A1128" s="518">
        <v>21020116</v>
      </c>
      <c r="B1128" s="409" t="s">
        <v>21</v>
      </c>
      <c r="C1128" s="328"/>
      <c r="D1128" s="328" t="s">
        <v>12</v>
      </c>
      <c r="E1128" s="493" t="s">
        <v>616</v>
      </c>
      <c r="F1128" s="402">
        <v>2788960.5</v>
      </c>
      <c r="G1128" s="524">
        <v>4183440.75</v>
      </c>
      <c r="H1128" s="405"/>
      <c r="I1128" s="405"/>
    </row>
    <row r="1129" spans="1:9" ht="18" customHeight="1" x14ac:dyDescent="0.25">
      <c r="A1129" s="518">
        <v>21020126</v>
      </c>
      <c r="B1129" s="409" t="s">
        <v>21</v>
      </c>
      <c r="C1129" s="328"/>
      <c r="D1129" s="328" t="s">
        <v>12</v>
      </c>
      <c r="E1129" s="493" t="s">
        <v>617</v>
      </c>
      <c r="F1129" s="402">
        <v>0</v>
      </c>
      <c r="G1129" s="524">
        <v>0</v>
      </c>
      <c r="H1129" s="535"/>
      <c r="I1129" s="405"/>
    </row>
    <row r="1130" spans="1:9" ht="18" customHeight="1" x14ac:dyDescent="0.25">
      <c r="A1130" s="403">
        <v>21020328</v>
      </c>
      <c r="B1130" s="409" t="s">
        <v>21</v>
      </c>
      <c r="C1130" s="328"/>
      <c r="D1130" s="328" t="s">
        <v>12</v>
      </c>
      <c r="E1130" s="335" t="s">
        <v>618</v>
      </c>
      <c r="F1130" s="402">
        <v>1202139.7</v>
      </c>
      <c r="G1130" s="524">
        <v>1803209.55</v>
      </c>
      <c r="H1130" s="405">
        <v>2339274.7999999998</v>
      </c>
      <c r="I1130" s="405">
        <v>3508912.2</v>
      </c>
    </row>
    <row r="1131" spans="1:9" ht="18" customHeight="1" x14ac:dyDescent="0.25">
      <c r="A1131" s="318">
        <v>21020400</v>
      </c>
      <c r="B1131" s="363"/>
      <c r="C1131" s="397"/>
      <c r="D1131" s="363"/>
      <c r="E1131" s="398" t="s">
        <v>464</v>
      </c>
      <c r="F1131" s="402">
        <v>0</v>
      </c>
      <c r="G1131" s="524">
        <v>0</v>
      </c>
      <c r="H1131" s="535"/>
      <c r="I1131" s="405"/>
    </row>
    <row r="1132" spans="1:9" ht="18" customHeight="1" x14ac:dyDescent="0.25">
      <c r="A1132" s="403">
        <v>21020412</v>
      </c>
      <c r="B1132" s="409" t="s">
        <v>21</v>
      </c>
      <c r="C1132" s="328"/>
      <c r="D1132" s="328" t="s">
        <v>12</v>
      </c>
      <c r="E1132" s="335" t="s">
        <v>451</v>
      </c>
      <c r="F1132" s="402">
        <v>0</v>
      </c>
      <c r="G1132" s="524">
        <v>0</v>
      </c>
      <c r="H1132" s="535"/>
      <c r="I1132" s="405"/>
    </row>
    <row r="1133" spans="1:9" ht="18" customHeight="1" x14ac:dyDescent="0.25">
      <c r="A1133" s="403">
        <v>21020420</v>
      </c>
      <c r="B1133" s="409" t="s">
        <v>21</v>
      </c>
      <c r="C1133" s="328"/>
      <c r="D1133" s="328" t="s">
        <v>12</v>
      </c>
      <c r="E1133" s="335" t="s">
        <v>614</v>
      </c>
      <c r="F1133" s="402">
        <v>4119241.1</v>
      </c>
      <c r="G1133" s="524">
        <v>6178861.6500000004</v>
      </c>
      <c r="H1133" s="405">
        <v>5998416.5899999999</v>
      </c>
      <c r="I1133" s="405">
        <v>8997624.8800000008</v>
      </c>
    </row>
    <row r="1134" spans="1:9" ht="18" customHeight="1" x14ac:dyDescent="0.25">
      <c r="A1134" s="403">
        <v>21020427</v>
      </c>
      <c r="B1134" s="409" t="s">
        <v>21</v>
      </c>
      <c r="C1134" s="328"/>
      <c r="D1134" s="328" t="s">
        <v>12</v>
      </c>
      <c r="E1134" s="335" t="s">
        <v>615</v>
      </c>
      <c r="F1134" s="402">
        <v>2780520</v>
      </c>
      <c r="G1134" s="524">
        <v>4170780</v>
      </c>
      <c r="H1134" s="405">
        <v>2707200</v>
      </c>
      <c r="I1134" s="405">
        <v>4060800</v>
      </c>
    </row>
    <row r="1135" spans="1:9" ht="18" customHeight="1" x14ac:dyDescent="0.25">
      <c r="A1135" s="403">
        <v>21020428</v>
      </c>
      <c r="B1135" s="409" t="s">
        <v>21</v>
      </c>
      <c r="C1135" s="328"/>
      <c r="D1135" s="328" t="s">
        <v>12</v>
      </c>
      <c r="E1135" s="335" t="s">
        <v>619</v>
      </c>
      <c r="F1135" s="402">
        <v>7625082.25</v>
      </c>
      <c r="G1135" s="524">
        <v>11437623.375</v>
      </c>
      <c r="H1135" s="405">
        <v>4217948</v>
      </c>
      <c r="I1135" s="405">
        <v>6326922</v>
      </c>
    </row>
    <row r="1136" spans="1:9" ht="18" customHeight="1" x14ac:dyDescent="0.25">
      <c r="A1136" s="318">
        <v>21020500</v>
      </c>
      <c r="B1136" s="363"/>
      <c r="C1136" s="397"/>
      <c r="D1136" s="363"/>
      <c r="E1136" s="398" t="s">
        <v>465</v>
      </c>
      <c r="F1136" s="402">
        <v>0</v>
      </c>
      <c r="G1136" s="524">
        <v>0</v>
      </c>
      <c r="H1136" s="535"/>
      <c r="I1136" s="405"/>
    </row>
    <row r="1137" spans="1:9" ht="18" customHeight="1" x14ac:dyDescent="0.25">
      <c r="A1137" s="538">
        <v>21020512</v>
      </c>
      <c r="B1137" s="409" t="s">
        <v>21</v>
      </c>
      <c r="C1137" s="427"/>
      <c r="D1137" s="328" t="s">
        <v>12</v>
      </c>
      <c r="E1137" s="335" t="s">
        <v>451</v>
      </c>
      <c r="F1137" s="402">
        <v>0</v>
      </c>
      <c r="G1137" s="524">
        <v>0</v>
      </c>
      <c r="H1137" s="535"/>
      <c r="I1137" s="405"/>
    </row>
    <row r="1138" spans="1:9" ht="18" customHeight="1" x14ac:dyDescent="0.25">
      <c r="A1138" s="538">
        <v>21020520</v>
      </c>
      <c r="B1138" s="409" t="s">
        <v>21</v>
      </c>
      <c r="C1138" s="427"/>
      <c r="D1138" s="328" t="s">
        <v>12</v>
      </c>
      <c r="E1138" s="335" t="s">
        <v>614</v>
      </c>
      <c r="F1138" s="402">
        <v>86705.1</v>
      </c>
      <c r="G1138" s="524">
        <v>130057.65</v>
      </c>
      <c r="H1138" s="405">
        <v>1745485.6</v>
      </c>
      <c r="I1138" s="405">
        <v>2618228.4</v>
      </c>
    </row>
    <row r="1139" spans="1:9" ht="18" customHeight="1" x14ac:dyDescent="0.25">
      <c r="A1139" s="538">
        <v>21020527</v>
      </c>
      <c r="B1139" s="409" t="s">
        <v>21</v>
      </c>
      <c r="C1139" s="427"/>
      <c r="D1139" s="328" t="s">
        <v>12</v>
      </c>
      <c r="E1139" s="335" t="s">
        <v>615</v>
      </c>
      <c r="F1139" s="402">
        <v>1294380</v>
      </c>
      <c r="G1139" s="524">
        <v>1941570</v>
      </c>
      <c r="H1139" s="405">
        <v>1917600</v>
      </c>
      <c r="I1139" s="405">
        <v>2876400</v>
      </c>
    </row>
    <row r="1140" spans="1:9" ht="18" customHeight="1" x14ac:dyDescent="0.25">
      <c r="A1140" s="538">
        <v>21020528</v>
      </c>
      <c r="B1140" s="409" t="s">
        <v>21</v>
      </c>
      <c r="C1140" s="427"/>
      <c r="D1140" s="328" t="s">
        <v>12</v>
      </c>
      <c r="E1140" s="335" t="s">
        <v>619</v>
      </c>
      <c r="F1140" s="402">
        <v>1890473.1</v>
      </c>
      <c r="G1140" s="524">
        <v>2835709.65</v>
      </c>
      <c r="H1140" s="405">
        <v>4217948.08</v>
      </c>
      <c r="I1140" s="405">
        <v>6326922.1200000001</v>
      </c>
    </row>
    <row r="1141" spans="1:9" ht="18" customHeight="1" x14ac:dyDescent="0.25">
      <c r="A1141" s="538"/>
      <c r="B1141" s="409" t="s">
        <v>21</v>
      </c>
      <c r="C1141" s="427"/>
      <c r="D1141" s="328" t="s">
        <v>12</v>
      </c>
      <c r="E1141" s="335" t="s">
        <v>532</v>
      </c>
      <c r="F1141" s="402"/>
      <c r="G1141" s="532">
        <v>78960000</v>
      </c>
      <c r="H1141" s="422"/>
      <c r="I1141" s="406"/>
    </row>
    <row r="1142" spans="1:9" s="310" customFormat="1" ht="18" customHeight="1" x14ac:dyDescent="0.25">
      <c r="A1142" s="423">
        <v>21020600</v>
      </c>
      <c r="B1142" s="424"/>
      <c r="C1142" s="425"/>
      <c r="D1142" s="424"/>
      <c r="E1142" s="388" t="s">
        <v>620</v>
      </c>
      <c r="F1142" s="406">
        <v>0</v>
      </c>
      <c r="G1142" s="532">
        <v>0</v>
      </c>
      <c r="H1142" s="406"/>
      <c r="I1142" s="406"/>
    </row>
    <row r="1143" spans="1:9" ht="18" customHeight="1" x14ac:dyDescent="0.25">
      <c r="A1143" s="538">
        <v>21020605</v>
      </c>
      <c r="B1143" s="409" t="s">
        <v>21</v>
      </c>
      <c r="C1143" s="427"/>
      <c r="D1143" s="328" t="s">
        <v>12</v>
      </c>
      <c r="E1143" s="335" t="s">
        <v>621</v>
      </c>
      <c r="F1143" s="402">
        <v>3230000</v>
      </c>
      <c r="G1143" s="524">
        <v>4845000</v>
      </c>
      <c r="H1143" s="429">
        <v>755000</v>
      </c>
      <c r="I1143" s="402">
        <v>4000000</v>
      </c>
    </row>
    <row r="1144" spans="1:9" ht="18" customHeight="1" x14ac:dyDescent="0.25">
      <c r="A1144" s="408">
        <v>22020000</v>
      </c>
      <c r="B1144" s="411"/>
      <c r="C1144" s="410"/>
      <c r="D1144" s="411"/>
      <c r="E1144" s="412" t="s">
        <v>420</v>
      </c>
      <c r="F1144" s="402">
        <v>0</v>
      </c>
      <c r="G1144" s="524">
        <v>0</v>
      </c>
      <c r="H1144" s="402"/>
      <c r="I1144" s="402"/>
    </row>
    <row r="1145" spans="1:9" ht="18" customHeight="1" x14ac:dyDescent="0.25">
      <c r="A1145" s="408">
        <v>22020100</v>
      </c>
      <c r="B1145" s="411"/>
      <c r="C1145" s="410"/>
      <c r="D1145" s="411"/>
      <c r="E1145" s="412" t="s">
        <v>480</v>
      </c>
      <c r="F1145" s="402">
        <v>0</v>
      </c>
      <c r="G1145" s="524">
        <v>0</v>
      </c>
      <c r="H1145" s="402"/>
      <c r="I1145" s="402"/>
    </row>
    <row r="1146" spans="1:9" ht="18" customHeight="1" x14ac:dyDescent="0.25">
      <c r="A1146" s="492">
        <v>22020101</v>
      </c>
      <c r="B1146" s="409" t="s">
        <v>21</v>
      </c>
      <c r="C1146" s="492"/>
      <c r="D1146" s="328" t="s">
        <v>12</v>
      </c>
      <c r="E1146" s="568" t="s">
        <v>481</v>
      </c>
      <c r="F1146" s="576">
        <v>0</v>
      </c>
      <c r="G1146" s="524">
        <v>0</v>
      </c>
      <c r="H1146" s="576"/>
      <c r="I1146" s="402"/>
    </row>
    <row r="1147" spans="1:9" ht="18" customHeight="1" x14ac:dyDescent="0.25">
      <c r="A1147" s="492">
        <v>22020102</v>
      </c>
      <c r="B1147" s="409" t="s">
        <v>21</v>
      </c>
      <c r="C1147" s="492"/>
      <c r="D1147" s="328" t="s">
        <v>12</v>
      </c>
      <c r="E1147" s="568" t="s">
        <v>422</v>
      </c>
      <c r="F1147" s="576">
        <v>250000</v>
      </c>
      <c r="G1147" s="524">
        <v>375000</v>
      </c>
      <c r="H1147" s="577">
        <v>27600</v>
      </c>
      <c r="I1147" s="429">
        <v>500000</v>
      </c>
    </row>
    <row r="1148" spans="1:9" ht="18.75" x14ac:dyDescent="0.25">
      <c r="A1148" s="492">
        <v>22020103</v>
      </c>
      <c r="B1148" s="409" t="s">
        <v>21</v>
      </c>
      <c r="C1148" s="492"/>
      <c r="D1148" s="328" t="s">
        <v>12</v>
      </c>
      <c r="E1148" s="578" t="s">
        <v>482</v>
      </c>
      <c r="F1148" s="576"/>
      <c r="G1148" s="524"/>
      <c r="H1148" s="576"/>
      <c r="I1148" s="402"/>
    </row>
    <row r="1149" spans="1:9" ht="18.75" x14ac:dyDescent="0.25">
      <c r="A1149" s="492">
        <v>22020104</v>
      </c>
      <c r="B1149" s="409" t="s">
        <v>21</v>
      </c>
      <c r="C1149" s="492"/>
      <c r="D1149" s="328" t="s">
        <v>12</v>
      </c>
      <c r="E1149" s="578" t="s">
        <v>423</v>
      </c>
      <c r="F1149" s="576"/>
      <c r="G1149" s="524"/>
      <c r="H1149" s="576"/>
      <c r="I1149" s="402"/>
    </row>
    <row r="1150" spans="1:9" ht="18" customHeight="1" x14ac:dyDescent="0.25">
      <c r="A1150" s="408">
        <v>22020300</v>
      </c>
      <c r="B1150" s="411"/>
      <c r="C1150" s="410"/>
      <c r="D1150" s="411"/>
      <c r="E1150" s="412" t="s">
        <v>468</v>
      </c>
      <c r="F1150" s="402"/>
      <c r="G1150" s="524"/>
      <c r="H1150" s="402"/>
      <c r="I1150" s="402"/>
    </row>
    <row r="1151" spans="1:9" ht="18" customHeight="1" x14ac:dyDescent="0.25">
      <c r="A1151" s="332">
        <v>22020307</v>
      </c>
      <c r="B1151" s="409" t="s">
        <v>21</v>
      </c>
      <c r="C1151" s="334"/>
      <c r="D1151" s="328" t="s">
        <v>12</v>
      </c>
      <c r="E1151" s="413" t="s">
        <v>622</v>
      </c>
      <c r="F1151" s="402">
        <v>40000000</v>
      </c>
      <c r="G1151" s="524">
        <v>40000000</v>
      </c>
      <c r="H1151" s="429">
        <v>21495600</v>
      </c>
      <c r="I1151" s="429">
        <v>50000000</v>
      </c>
    </row>
    <row r="1152" spans="1:9" ht="18" customHeight="1" x14ac:dyDescent="0.25">
      <c r="A1152" s="332">
        <v>22020313</v>
      </c>
      <c r="B1152" s="409" t="s">
        <v>21</v>
      </c>
      <c r="C1152" s="334"/>
      <c r="D1152" s="397" t="s">
        <v>12</v>
      </c>
      <c r="E1152" s="412" t="s">
        <v>623</v>
      </c>
      <c r="F1152" s="406">
        <v>1600000</v>
      </c>
      <c r="G1152" s="532">
        <v>2000000</v>
      </c>
      <c r="H1152" s="458">
        <v>1800000</v>
      </c>
      <c r="I1152" s="406">
        <v>2000000</v>
      </c>
    </row>
    <row r="1153" spans="1:9" ht="18" customHeight="1" x14ac:dyDescent="0.25">
      <c r="A1153" s="332"/>
      <c r="B1153" s="409" t="s">
        <v>21</v>
      </c>
      <c r="C1153" s="334"/>
      <c r="D1153" s="328" t="s">
        <v>12</v>
      </c>
      <c r="E1153" s="413" t="s">
        <v>567</v>
      </c>
      <c r="F1153" s="402"/>
      <c r="G1153" s="524"/>
      <c r="H1153" s="402"/>
      <c r="I1153" s="402"/>
    </row>
    <row r="1154" spans="1:9" ht="18" customHeight="1" x14ac:dyDescent="0.25">
      <c r="A1154" s="332"/>
      <c r="B1154" s="409" t="s">
        <v>21</v>
      </c>
      <c r="C1154" s="334"/>
      <c r="D1154" s="328" t="s">
        <v>12</v>
      </c>
      <c r="E1154" s="413" t="s">
        <v>624</v>
      </c>
      <c r="F1154" s="402"/>
      <c r="G1154" s="524"/>
      <c r="H1154" s="402"/>
      <c r="I1154" s="402"/>
    </row>
    <row r="1155" spans="1:9" ht="18" customHeight="1" x14ac:dyDescent="0.25">
      <c r="A1155" s="408">
        <v>22020700</v>
      </c>
      <c r="B1155" s="411"/>
      <c r="C1155" s="410"/>
      <c r="D1155" s="411"/>
      <c r="E1155" s="412" t="s">
        <v>491</v>
      </c>
      <c r="F1155" s="402"/>
      <c r="G1155" s="524"/>
      <c r="H1155" s="402"/>
      <c r="I1155" s="402"/>
    </row>
    <row r="1156" spans="1:9" ht="18" customHeight="1" x14ac:dyDescent="0.25">
      <c r="A1156" s="332">
        <v>22020708</v>
      </c>
      <c r="B1156" s="409" t="s">
        <v>21</v>
      </c>
      <c r="C1156" s="334"/>
      <c r="D1156" s="328" t="s">
        <v>12</v>
      </c>
      <c r="E1156" s="335" t="s">
        <v>625</v>
      </c>
      <c r="F1156" s="402">
        <v>2500000</v>
      </c>
      <c r="G1156" s="524">
        <v>3000000</v>
      </c>
      <c r="H1156" s="429">
        <v>1500000</v>
      </c>
      <c r="I1156" s="402">
        <v>5000000</v>
      </c>
    </row>
    <row r="1157" spans="1:9" ht="18" customHeight="1" x14ac:dyDescent="0.25">
      <c r="A1157" s="332">
        <v>22020711</v>
      </c>
      <c r="B1157" s="409" t="s">
        <v>21</v>
      </c>
      <c r="C1157" s="334"/>
      <c r="D1157" s="328" t="s">
        <v>12</v>
      </c>
      <c r="E1157" s="335" t="s">
        <v>626</v>
      </c>
      <c r="F1157" s="402"/>
      <c r="G1157" s="524"/>
      <c r="H1157" s="402"/>
      <c r="I1157" s="402"/>
    </row>
    <row r="1158" spans="1:9" ht="18" customHeight="1" x14ac:dyDescent="0.25">
      <c r="A1158" s="408">
        <v>22020800</v>
      </c>
      <c r="B1158" s="411"/>
      <c r="C1158" s="410"/>
      <c r="D1158" s="411"/>
      <c r="E1158" s="388" t="s">
        <v>627</v>
      </c>
      <c r="F1158" s="406"/>
      <c r="G1158" s="532"/>
      <c r="H1158" s="406"/>
      <c r="I1158" s="406"/>
    </row>
    <row r="1159" spans="1:9" ht="18" customHeight="1" x14ac:dyDescent="0.25">
      <c r="A1159" s="332">
        <v>22020801</v>
      </c>
      <c r="B1159" s="409" t="s">
        <v>21</v>
      </c>
      <c r="C1159" s="334"/>
      <c r="D1159" s="328" t="s">
        <v>12</v>
      </c>
      <c r="E1159" s="335" t="s">
        <v>628</v>
      </c>
      <c r="F1159" s="402">
        <v>1350000</v>
      </c>
      <c r="G1159" s="524">
        <v>2000000</v>
      </c>
      <c r="H1159" s="402">
        <v>1800000</v>
      </c>
      <c r="I1159" s="402">
        <v>2000000</v>
      </c>
    </row>
    <row r="1160" spans="1:9" ht="18" customHeight="1" x14ac:dyDescent="0.25">
      <c r="A1160" s="332">
        <v>22020803</v>
      </c>
      <c r="B1160" s="409" t="s">
        <v>21</v>
      </c>
      <c r="C1160" s="334"/>
      <c r="D1160" s="328" t="s">
        <v>12</v>
      </c>
      <c r="E1160" s="335" t="s">
        <v>629</v>
      </c>
      <c r="F1160" s="402">
        <v>1000000</v>
      </c>
      <c r="G1160" s="524">
        <v>2000000</v>
      </c>
      <c r="H1160" s="402">
        <v>1500000</v>
      </c>
      <c r="I1160" s="402">
        <v>2000000</v>
      </c>
    </row>
    <row r="1161" spans="1:9" ht="18" customHeight="1" x14ac:dyDescent="0.25">
      <c r="A1161" s="408">
        <v>22021000</v>
      </c>
      <c r="B1161" s="411"/>
      <c r="C1161" s="410"/>
      <c r="D1161" s="411"/>
      <c r="E1161" s="412" t="s">
        <v>435</v>
      </c>
      <c r="F1161" s="402"/>
      <c r="G1161" s="524"/>
      <c r="H1161" s="402"/>
      <c r="I1161" s="402"/>
    </row>
    <row r="1162" spans="1:9" ht="18" customHeight="1" x14ac:dyDescent="0.25">
      <c r="A1162" s="332">
        <v>22021017</v>
      </c>
      <c r="B1162" s="409" t="s">
        <v>21</v>
      </c>
      <c r="C1162" s="334"/>
      <c r="D1162" s="328" t="s">
        <v>12</v>
      </c>
      <c r="E1162" s="335" t="s">
        <v>536</v>
      </c>
      <c r="F1162" s="402">
        <v>4000000</v>
      </c>
      <c r="G1162" s="524">
        <v>5000000</v>
      </c>
      <c r="H1162" s="429">
        <v>4621495</v>
      </c>
      <c r="I1162" s="402">
        <v>5000000</v>
      </c>
    </row>
    <row r="1163" spans="1:9" ht="18" customHeight="1" x14ac:dyDescent="0.25">
      <c r="A1163" s="492">
        <v>22021004</v>
      </c>
      <c r="B1163" s="409" t="s">
        <v>21</v>
      </c>
      <c r="C1163" s="334"/>
      <c r="D1163" s="328" t="s">
        <v>12</v>
      </c>
      <c r="E1163" s="493" t="s">
        <v>586</v>
      </c>
      <c r="F1163" s="402"/>
      <c r="G1163" s="524"/>
      <c r="H1163" s="402"/>
      <c r="I1163" s="402"/>
    </row>
    <row r="1164" spans="1:9" ht="18" customHeight="1" x14ac:dyDescent="0.25">
      <c r="A1164" s="408">
        <v>22040100</v>
      </c>
      <c r="B1164" s="411"/>
      <c r="C1164" s="410"/>
      <c r="D1164" s="411"/>
      <c r="E1164" s="412" t="s">
        <v>439</v>
      </c>
      <c r="F1164" s="402"/>
      <c r="G1164" s="524"/>
      <c r="H1164" s="402"/>
      <c r="I1164" s="402"/>
    </row>
    <row r="1165" spans="1:9" s="311" customFormat="1" ht="57" customHeight="1" x14ac:dyDescent="0.2">
      <c r="A1165" s="332">
        <v>22040109</v>
      </c>
      <c r="B1165" s="539" t="s">
        <v>21</v>
      </c>
      <c r="C1165" s="334" t="s">
        <v>52</v>
      </c>
      <c r="D1165" s="328" t="s">
        <v>12</v>
      </c>
      <c r="E1165" s="335" t="s">
        <v>630</v>
      </c>
      <c r="F1165" s="402">
        <v>30000000</v>
      </c>
      <c r="G1165" s="524">
        <v>45000000</v>
      </c>
      <c r="H1165" s="429">
        <v>41591066.810000002</v>
      </c>
      <c r="I1165" s="402">
        <v>60000000</v>
      </c>
    </row>
    <row r="1166" spans="1:9" ht="18.75" x14ac:dyDescent="0.25">
      <c r="A1166" s="408"/>
      <c r="B1166" s="411"/>
      <c r="C1166" s="410"/>
      <c r="D1166" s="411"/>
      <c r="E1166" s="388" t="s">
        <v>53</v>
      </c>
      <c r="F1166" s="532">
        <f t="shared" ref="F1166:I1166" si="54">SUM(F1120:F1143)</f>
        <v>151405824.43899998</v>
      </c>
      <c r="G1166" s="532">
        <f t="shared" si="54"/>
        <v>306068736.65850002</v>
      </c>
      <c r="H1166" s="532">
        <f t="shared" si="54"/>
        <v>137663711.28</v>
      </c>
      <c r="I1166" s="406">
        <f t="shared" si="54"/>
        <v>209363066.91999999</v>
      </c>
    </row>
    <row r="1167" spans="1:9" ht="18.75" x14ac:dyDescent="0.25">
      <c r="A1167" s="380"/>
      <c r="B1167" s="381"/>
      <c r="C1167" s="382"/>
      <c r="D1167" s="381"/>
      <c r="E1167" s="383" t="s">
        <v>420</v>
      </c>
      <c r="F1167" s="433">
        <f>SUM(F1146:F1165)</f>
        <v>80700000</v>
      </c>
      <c r="G1167" s="433">
        <f t="shared" ref="G1167:I1167" si="55">SUM(G1146:G1165)</f>
        <v>99375000</v>
      </c>
      <c r="H1167" s="433">
        <f t="shared" si="55"/>
        <v>74335761.810000002</v>
      </c>
      <c r="I1167" s="536">
        <f t="shared" si="55"/>
        <v>126500000</v>
      </c>
    </row>
    <row r="1168" spans="1:9" ht="27.95" customHeight="1" x14ac:dyDescent="0.25">
      <c r="A1168" s="370"/>
      <c r="B1168" s="355"/>
      <c r="C1168" s="481"/>
      <c r="D1168" s="355"/>
      <c r="E1168" s="499" t="s">
        <v>57</v>
      </c>
      <c r="F1168" s="533">
        <f>SUM(F1166:F1167)</f>
        <v>232105824.43899998</v>
      </c>
      <c r="G1168" s="533">
        <f t="shared" ref="G1168:I1168" si="56">SUM(G1166:G1167)</f>
        <v>405443736.65850002</v>
      </c>
      <c r="H1168" s="533">
        <f t="shared" si="56"/>
        <v>211999473.09</v>
      </c>
      <c r="I1168" s="537">
        <f t="shared" si="56"/>
        <v>335863066.91999996</v>
      </c>
    </row>
    <row r="1169" spans="1:10" ht="18.75" x14ac:dyDescent="0.25">
      <c r="A1169" s="969" t="s">
        <v>85</v>
      </c>
      <c r="B1169" s="970"/>
      <c r="C1169" s="970"/>
      <c r="D1169" s="970"/>
      <c r="E1169" s="970"/>
      <c r="F1169" s="970"/>
      <c r="G1169" s="970"/>
      <c r="H1169" s="970"/>
      <c r="I1169" s="971"/>
    </row>
    <row r="1170" spans="1:10" ht="18.75" x14ac:dyDescent="0.25">
      <c r="A1170" s="972" t="s">
        <v>1</v>
      </c>
      <c r="B1170" s="973"/>
      <c r="C1170" s="973"/>
      <c r="D1170" s="973"/>
      <c r="E1170" s="973"/>
      <c r="F1170" s="973"/>
      <c r="G1170" s="973"/>
      <c r="H1170" s="973"/>
      <c r="I1170" s="974"/>
    </row>
    <row r="1171" spans="1:10" ht="18.75" x14ac:dyDescent="0.25">
      <c r="A1171" s="972" t="s">
        <v>58</v>
      </c>
      <c r="B1171" s="973"/>
      <c r="C1171" s="973"/>
      <c r="D1171" s="973"/>
      <c r="E1171" s="973"/>
      <c r="F1171" s="973"/>
      <c r="G1171" s="973"/>
      <c r="H1171" s="973"/>
      <c r="I1171" s="974"/>
    </row>
    <row r="1172" spans="1:10" ht="18.75" customHeight="1" x14ac:dyDescent="0.25">
      <c r="A1172" s="975" t="s">
        <v>493</v>
      </c>
      <c r="B1172" s="976"/>
      <c r="C1172" s="976"/>
      <c r="D1172" s="976"/>
      <c r="E1172" s="976"/>
      <c r="F1172" s="976"/>
      <c r="G1172" s="976"/>
      <c r="H1172" s="976"/>
      <c r="I1172" s="977"/>
    </row>
    <row r="1173" spans="1:10" ht="18.75" x14ac:dyDescent="0.25">
      <c r="A1173" s="984" t="s">
        <v>631</v>
      </c>
      <c r="B1173" s="985"/>
      <c r="C1173" s="985"/>
      <c r="D1173" s="985"/>
      <c r="E1173" s="985"/>
      <c r="F1173" s="985"/>
      <c r="G1173" s="985"/>
      <c r="H1173" s="985"/>
      <c r="I1173" s="986"/>
    </row>
    <row r="1174" spans="1:10" s="311" customFormat="1" ht="35.25" x14ac:dyDescent="0.25">
      <c r="A1174" s="390" t="s">
        <v>632</v>
      </c>
      <c r="B1174" s="322" t="s">
        <v>88</v>
      </c>
      <c r="C1174" s="322" t="s">
        <v>381</v>
      </c>
      <c r="D1174" s="322" t="s">
        <v>5</v>
      </c>
      <c r="E1174" s="391" t="s">
        <v>89</v>
      </c>
      <c r="F1174" s="322" t="s">
        <v>7</v>
      </c>
      <c r="G1174" s="322" t="s">
        <v>8</v>
      </c>
      <c r="H1174" s="320" t="s">
        <v>382</v>
      </c>
      <c r="I1174" s="416" t="s">
        <v>10</v>
      </c>
    </row>
    <row r="1175" spans="1:10" ht="20.45" customHeight="1" x14ac:dyDescent="0.25">
      <c r="A1175" s="575" t="s">
        <v>633</v>
      </c>
      <c r="B1175" s="409" t="s">
        <v>21</v>
      </c>
      <c r="C1175" s="575"/>
      <c r="D1175" s="328" t="s">
        <v>12</v>
      </c>
      <c r="E1175" s="329" t="s">
        <v>634</v>
      </c>
      <c r="F1175" s="531">
        <f>F1253</f>
        <v>61227856.100000001</v>
      </c>
      <c r="G1175" s="531">
        <f>G1253</f>
        <v>80691784.150000006</v>
      </c>
      <c r="H1175" s="531">
        <f>H1253</f>
        <v>38859999.210000001</v>
      </c>
      <c r="I1175" s="367">
        <f>I1253</f>
        <v>69359998.819999993</v>
      </c>
    </row>
    <row r="1176" spans="1:10" ht="19.149999999999999" customHeight="1" x14ac:dyDescent="0.25">
      <c r="A1176" s="410">
        <v>21500100102</v>
      </c>
      <c r="B1176" s="409" t="s">
        <v>21</v>
      </c>
      <c r="C1176" s="410"/>
      <c r="D1176" s="328" t="s">
        <v>12</v>
      </c>
      <c r="E1176" s="335" t="s">
        <v>635</v>
      </c>
      <c r="F1176" s="476">
        <f t="shared" ref="F1176:I1176" si="57">F1306</f>
        <v>14731022.100000001</v>
      </c>
      <c r="G1176" s="476">
        <f t="shared" si="57"/>
        <v>20406533.149999999</v>
      </c>
      <c r="H1176" s="476">
        <f t="shared" si="57"/>
        <v>8866319.9000000004</v>
      </c>
      <c r="I1176" s="368">
        <f t="shared" si="57"/>
        <v>16839479.850000001</v>
      </c>
    </row>
    <row r="1177" spans="1:10" ht="18.600000000000001" customHeight="1" x14ac:dyDescent="0.25">
      <c r="A1177" s="410">
        <v>21500100103</v>
      </c>
      <c r="B1177" s="409" t="s">
        <v>21</v>
      </c>
      <c r="C1177" s="410"/>
      <c r="D1177" s="328" t="s">
        <v>12</v>
      </c>
      <c r="E1177" s="335" t="s">
        <v>636</v>
      </c>
      <c r="F1177" s="476">
        <f>F1353</f>
        <v>39554941.450000003</v>
      </c>
      <c r="G1177" s="476">
        <f>G1353</f>
        <v>61665412.174999997</v>
      </c>
      <c r="H1177" s="476">
        <f>H1353</f>
        <v>21440764.879999999</v>
      </c>
      <c r="I1177" s="368">
        <f>I1353</f>
        <v>55596147.32</v>
      </c>
    </row>
    <row r="1178" spans="1:10" ht="19.899999999999999" customHeight="1" x14ac:dyDescent="0.25">
      <c r="A1178" s="410">
        <v>21500100104</v>
      </c>
      <c r="B1178" s="409" t="s">
        <v>21</v>
      </c>
      <c r="C1178" s="410"/>
      <c r="D1178" s="328" t="s">
        <v>12</v>
      </c>
      <c r="E1178" s="335" t="s">
        <v>637</v>
      </c>
      <c r="F1178" s="476">
        <f>F1401</f>
        <v>4500000</v>
      </c>
      <c r="G1178" s="476">
        <f>G1401</f>
        <v>5500000</v>
      </c>
      <c r="H1178" s="476">
        <f>H1401</f>
        <v>2200000</v>
      </c>
      <c r="I1178" s="368">
        <f>I1401</f>
        <v>5500000</v>
      </c>
    </row>
    <row r="1179" spans="1:10" ht="19.149999999999999" customHeight="1" x14ac:dyDescent="0.25">
      <c r="A1179" s="410"/>
      <c r="B1179" s="411"/>
      <c r="C1179" s="410"/>
      <c r="D1179" s="411"/>
      <c r="E1179" s="335"/>
      <c r="F1179" s="580"/>
      <c r="G1179" s="580"/>
      <c r="H1179" s="580"/>
      <c r="I1179" s="579"/>
    </row>
    <row r="1180" spans="1:10" ht="18" customHeight="1" x14ac:dyDescent="0.25">
      <c r="A1180" s="410"/>
      <c r="B1180" s="411"/>
      <c r="C1180" s="410"/>
      <c r="D1180" s="411"/>
      <c r="E1180" s="335"/>
      <c r="F1180" s="524"/>
      <c r="G1180" s="524"/>
      <c r="H1180" s="524"/>
      <c r="I1180" s="402"/>
    </row>
    <row r="1181" spans="1:10" ht="19.899999999999999" customHeight="1" x14ac:dyDescent="0.25">
      <c r="A1181" s="410"/>
      <c r="B1181" s="411"/>
      <c r="C1181" s="410"/>
      <c r="D1181" s="411"/>
      <c r="E1181" s="335"/>
      <c r="F1181" s="524"/>
      <c r="G1181" s="524"/>
      <c r="H1181" s="524"/>
      <c r="I1181" s="402"/>
    </row>
    <row r="1182" spans="1:10" ht="20.45" customHeight="1" x14ac:dyDescent="0.25">
      <c r="A1182" s="382"/>
      <c r="B1182" s="381"/>
      <c r="C1182" s="382"/>
      <c r="D1182" s="381"/>
      <c r="E1182" s="345"/>
      <c r="F1182" s="581"/>
      <c r="G1182" s="581"/>
      <c r="H1182" s="581"/>
      <c r="I1182" s="583"/>
    </row>
    <row r="1183" spans="1:10" s="310" customFormat="1" ht="22.15" customHeight="1" x14ac:dyDescent="0.25">
      <c r="A1183" s="582"/>
      <c r="B1183" s="355"/>
      <c r="C1183" s="481"/>
      <c r="D1183" s="355"/>
      <c r="E1183" s="373" t="s">
        <v>57</v>
      </c>
      <c r="F1183" s="374">
        <f>SUM(F1175:F1182)</f>
        <v>120013819.65000001</v>
      </c>
      <c r="G1183" s="374">
        <f>SUM(G1175:G1182)</f>
        <v>168263729.47500002</v>
      </c>
      <c r="H1183" s="374">
        <f>SUM(H1175:H1182)</f>
        <v>71367083.989999995</v>
      </c>
      <c r="I1183" s="418">
        <f>SUM(I1175:I1182)</f>
        <v>147295625.98999998</v>
      </c>
      <c r="J1183" s="584"/>
    </row>
    <row r="1184" spans="1:10" ht="18.75" x14ac:dyDescent="0.25">
      <c r="A1184" s="987" t="s">
        <v>395</v>
      </c>
      <c r="B1184" s="988"/>
      <c r="C1184" s="988"/>
      <c r="D1184" s="988"/>
      <c r="E1184" s="988"/>
      <c r="F1184" s="988"/>
      <c r="G1184" s="988"/>
      <c r="H1184" s="988"/>
      <c r="I1184" s="989"/>
    </row>
    <row r="1185" spans="1:9" ht="18.75" x14ac:dyDescent="0.25">
      <c r="A1185" s="377"/>
      <c r="B1185" s="376"/>
      <c r="C1185" s="377"/>
      <c r="D1185" s="376"/>
      <c r="E1185" s="378" t="s">
        <v>53</v>
      </c>
      <c r="F1185" s="419">
        <f t="shared" ref="F1185:I1186" si="58">F1251+F1304+F1351+F1399</f>
        <v>22875819.650000006</v>
      </c>
      <c r="G1185" s="419">
        <f t="shared" si="58"/>
        <v>39563729.474999994</v>
      </c>
      <c r="H1185" s="419">
        <f t="shared" si="58"/>
        <v>15797083.99</v>
      </c>
      <c r="I1185" s="419">
        <f t="shared" si="58"/>
        <v>20395625.990000002</v>
      </c>
    </row>
    <row r="1186" spans="1:9" ht="18.75" x14ac:dyDescent="0.25">
      <c r="A1186" s="382"/>
      <c r="B1186" s="381"/>
      <c r="C1186" s="382"/>
      <c r="D1186" s="381"/>
      <c r="E1186" s="383" t="s">
        <v>420</v>
      </c>
      <c r="F1186" s="420">
        <f t="shared" si="58"/>
        <v>97138000</v>
      </c>
      <c r="G1186" s="420">
        <f t="shared" si="58"/>
        <v>128700000</v>
      </c>
      <c r="H1186" s="420">
        <f t="shared" si="58"/>
        <v>55570000</v>
      </c>
      <c r="I1186" s="420">
        <f t="shared" si="58"/>
        <v>126900000</v>
      </c>
    </row>
    <row r="1187" spans="1:9" ht="18.75" x14ac:dyDescent="0.25">
      <c r="A1187" s="582"/>
      <c r="B1187" s="355"/>
      <c r="C1187" s="481"/>
      <c r="D1187" s="355"/>
      <c r="E1187" s="373" t="s">
        <v>57</v>
      </c>
      <c r="F1187" s="374">
        <f>F1185+F1186</f>
        <v>120013819.65000001</v>
      </c>
      <c r="G1187" s="374">
        <f>G1185+G1186</f>
        <v>168263729.47499999</v>
      </c>
      <c r="H1187" s="374">
        <f>H1185+H1186</f>
        <v>71367083.989999995</v>
      </c>
      <c r="I1187" s="418">
        <f>I1185+I1186</f>
        <v>147295625.99000001</v>
      </c>
    </row>
    <row r="1188" spans="1:9" ht="18.75" x14ac:dyDescent="0.25">
      <c r="A1188" s="969" t="s">
        <v>85</v>
      </c>
      <c r="B1188" s="970"/>
      <c r="C1188" s="970"/>
      <c r="D1188" s="970"/>
      <c r="E1188" s="970"/>
      <c r="F1188" s="970"/>
      <c r="G1188" s="970"/>
      <c r="H1188" s="970"/>
      <c r="I1188" s="971"/>
    </row>
    <row r="1189" spans="1:9" ht="18.75" x14ac:dyDescent="0.25">
      <c r="A1189" s="972" t="s">
        <v>1</v>
      </c>
      <c r="B1189" s="973"/>
      <c r="C1189" s="973"/>
      <c r="D1189" s="973"/>
      <c r="E1189" s="973"/>
      <c r="F1189" s="973"/>
      <c r="G1189" s="973"/>
      <c r="H1189" s="973"/>
      <c r="I1189" s="974"/>
    </row>
    <row r="1190" spans="1:9" ht="18.75" x14ac:dyDescent="0.25">
      <c r="A1190" s="972" t="s">
        <v>58</v>
      </c>
      <c r="B1190" s="973"/>
      <c r="C1190" s="973"/>
      <c r="D1190" s="973"/>
      <c r="E1190" s="973"/>
      <c r="F1190" s="973"/>
      <c r="G1190" s="973"/>
      <c r="H1190" s="973"/>
      <c r="I1190" s="974"/>
    </row>
    <row r="1191" spans="1:9" ht="18.75" customHeight="1" x14ac:dyDescent="0.25">
      <c r="A1191" s="975" t="s">
        <v>379</v>
      </c>
      <c r="B1191" s="976"/>
      <c r="C1191" s="976"/>
      <c r="D1191" s="976"/>
      <c r="E1191" s="976"/>
      <c r="F1191" s="976"/>
      <c r="G1191" s="976"/>
      <c r="H1191" s="976"/>
      <c r="I1191" s="977"/>
    </row>
    <row r="1192" spans="1:9" ht="27.75" customHeight="1" x14ac:dyDescent="0.25">
      <c r="A1192" s="978" t="s">
        <v>638</v>
      </c>
      <c r="B1192" s="979"/>
      <c r="C1192" s="979"/>
      <c r="D1192" s="979"/>
      <c r="E1192" s="979"/>
      <c r="F1192" s="979"/>
      <c r="G1192" s="979"/>
      <c r="H1192" s="979"/>
      <c r="I1192" s="980"/>
    </row>
    <row r="1193" spans="1:9" ht="48" customHeight="1" x14ac:dyDescent="0.25">
      <c r="A1193" s="390" t="s">
        <v>380</v>
      </c>
      <c r="B1193" s="559" t="s">
        <v>88</v>
      </c>
      <c r="C1193" s="322" t="s">
        <v>381</v>
      </c>
      <c r="D1193" s="559" t="s">
        <v>5</v>
      </c>
      <c r="E1193" s="391" t="s">
        <v>89</v>
      </c>
      <c r="F1193" s="322" t="s">
        <v>7</v>
      </c>
      <c r="G1193" s="322" t="s">
        <v>8</v>
      </c>
      <c r="H1193" s="320" t="s">
        <v>382</v>
      </c>
      <c r="I1193" s="416" t="s">
        <v>10</v>
      </c>
    </row>
    <row r="1194" spans="1:9" ht="18" customHeight="1" x14ac:dyDescent="0.25">
      <c r="A1194" s="444">
        <v>20000000</v>
      </c>
      <c r="B1194" s="443"/>
      <c r="C1194" s="444"/>
      <c r="D1194" s="443"/>
      <c r="E1194" s="445" t="s">
        <v>47</v>
      </c>
      <c r="F1194" s="421"/>
      <c r="G1194" s="421"/>
      <c r="H1194" s="421"/>
      <c r="I1194" s="421"/>
    </row>
    <row r="1195" spans="1:9" ht="18" customHeight="1" x14ac:dyDescent="0.25">
      <c r="A1195" s="397">
        <v>21000000</v>
      </c>
      <c r="B1195" s="363"/>
      <c r="C1195" s="397"/>
      <c r="D1195" s="363"/>
      <c r="E1195" s="398" t="s">
        <v>53</v>
      </c>
      <c r="F1195" s="369"/>
      <c r="G1195" s="369"/>
      <c r="H1195" s="369"/>
      <c r="I1195" s="369"/>
    </row>
    <row r="1196" spans="1:9" ht="18" customHeight="1" x14ac:dyDescent="0.25">
      <c r="A1196" s="397">
        <v>21010000</v>
      </c>
      <c r="B1196" s="363"/>
      <c r="C1196" s="397"/>
      <c r="D1196" s="363"/>
      <c r="E1196" s="398" t="s">
        <v>402</v>
      </c>
      <c r="F1196" s="369"/>
      <c r="G1196" s="369"/>
      <c r="H1196" s="369"/>
      <c r="I1196" s="369"/>
    </row>
    <row r="1197" spans="1:9" ht="18" customHeight="1" x14ac:dyDescent="0.25">
      <c r="A1197" s="328">
        <v>21010103</v>
      </c>
      <c r="B1197" s="409" t="s">
        <v>21</v>
      </c>
      <c r="C1197" s="328"/>
      <c r="D1197" s="328" t="s">
        <v>12</v>
      </c>
      <c r="E1197" s="401" t="s">
        <v>442</v>
      </c>
      <c r="F1197" s="402">
        <v>1995370.75</v>
      </c>
      <c r="G1197" s="524">
        <v>2993056.125</v>
      </c>
      <c r="H1197" s="404">
        <v>491902.4</v>
      </c>
      <c r="I1197" s="404">
        <v>737853.6</v>
      </c>
    </row>
    <row r="1198" spans="1:9" ht="18" customHeight="1" x14ac:dyDescent="0.25">
      <c r="A1198" s="328">
        <v>21010104</v>
      </c>
      <c r="B1198" s="409" t="s">
        <v>21</v>
      </c>
      <c r="C1198" s="328"/>
      <c r="D1198" s="328" t="s">
        <v>12</v>
      </c>
      <c r="E1198" s="401" t="s">
        <v>443</v>
      </c>
      <c r="F1198" s="402">
        <v>1496700.4</v>
      </c>
      <c r="G1198" s="524">
        <v>2245050.6</v>
      </c>
      <c r="H1198" s="405">
        <v>208820.16</v>
      </c>
      <c r="I1198" s="405">
        <v>313230.24</v>
      </c>
    </row>
    <row r="1199" spans="1:9" ht="18" customHeight="1" x14ac:dyDescent="0.25">
      <c r="A1199" s="328">
        <v>21010105</v>
      </c>
      <c r="B1199" s="409" t="s">
        <v>21</v>
      </c>
      <c r="C1199" s="328"/>
      <c r="D1199" s="328" t="s">
        <v>12</v>
      </c>
      <c r="E1199" s="401" t="s">
        <v>444</v>
      </c>
      <c r="F1199" s="402">
        <v>507442.35</v>
      </c>
      <c r="G1199" s="524">
        <v>761163.52500000002</v>
      </c>
      <c r="H1199" s="405">
        <v>680618.96</v>
      </c>
      <c r="I1199" s="405">
        <v>1020928.44</v>
      </c>
    </row>
    <row r="1200" spans="1:9" ht="18" customHeight="1" x14ac:dyDescent="0.25">
      <c r="A1200" s="403">
        <v>21010106</v>
      </c>
      <c r="B1200" s="409" t="s">
        <v>21</v>
      </c>
      <c r="C1200" s="328"/>
      <c r="D1200" s="328" t="s">
        <v>12</v>
      </c>
      <c r="E1200" s="401" t="s">
        <v>462</v>
      </c>
      <c r="F1200" s="402">
        <v>0</v>
      </c>
      <c r="G1200" s="524">
        <v>0</v>
      </c>
      <c r="H1200" s="535"/>
      <c r="I1200" s="405"/>
    </row>
    <row r="1201" spans="1:9" ht="18" customHeight="1" x14ac:dyDescent="0.25">
      <c r="A1201" s="449"/>
      <c r="B1201" s="409" t="s">
        <v>21</v>
      </c>
      <c r="C1201" s="328"/>
      <c r="D1201" s="328" t="s">
        <v>12</v>
      </c>
      <c r="E1201" s="335" t="s">
        <v>513</v>
      </c>
      <c r="F1201" s="402">
        <v>0</v>
      </c>
      <c r="G1201" s="524">
        <v>0</v>
      </c>
      <c r="H1201" s="535"/>
      <c r="I1201" s="405">
        <v>320000</v>
      </c>
    </row>
    <row r="1202" spans="1:9" ht="18" customHeight="1" x14ac:dyDescent="0.25">
      <c r="A1202" s="397">
        <v>21020300</v>
      </c>
      <c r="B1202" s="363"/>
      <c r="C1202" s="397"/>
      <c r="D1202" s="363"/>
      <c r="E1202" s="398" t="s">
        <v>447</v>
      </c>
      <c r="F1202" s="402">
        <v>0</v>
      </c>
      <c r="G1202" s="524">
        <v>0</v>
      </c>
      <c r="H1202" s="535"/>
      <c r="I1202" s="405"/>
    </row>
    <row r="1203" spans="1:9" ht="18" customHeight="1" x14ac:dyDescent="0.25">
      <c r="A1203" s="328">
        <v>21020301</v>
      </c>
      <c r="B1203" s="409" t="s">
        <v>21</v>
      </c>
      <c r="C1203" s="328"/>
      <c r="D1203" s="328" t="s">
        <v>12</v>
      </c>
      <c r="E1203" s="335" t="s">
        <v>448</v>
      </c>
      <c r="F1203" s="402">
        <v>698380.4</v>
      </c>
      <c r="G1203" s="524">
        <v>1047570.6</v>
      </c>
      <c r="H1203" s="405">
        <v>172165.84</v>
      </c>
      <c r="I1203" s="405">
        <v>258248.76</v>
      </c>
    </row>
    <row r="1204" spans="1:9" ht="18" customHeight="1" x14ac:dyDescent="0.25">
      <c r="A1204" s="328">
        <v>21020302</v>
      </c>
      <c r="B1204" s="409" t="s">
        <v>21</v>
      </c>
      <c r="C1204" s="328"/>
      <c r="D1204" s="328" t="s">
        <v>12</v>
      </c>
      <c r="E1204" s="335" t="s">
        <v>449</v>
      </c>
      <c r="F1204" s="402">
        <v>399074.15</v>
      </c>
      <c r="G1204" s="524">
        <v>598611.22499999998</v>
      </c>
      <c r="H1204" s="405">
        <v>98380.479999999996</v>
      </c>
      <c r="I1204" s="405">
        <v>147570.72</v>
      </c>
    </row>
    <row r="1205" spans="1:9" ht="18" customHeight="1" x14ac:dyDescent="0.25">
      <c r="A1205" s="328">
        <v>21020303</v>
      </c>
      <c r="B1205" s="409" t="s">
        <v>21</v>
      </c>
      <c r="C1205" s="328"/>
      <c r="D1205" s="328" t="s">
        <v>12</v>
      </c>
      <c r="E1205" s="335" t="s">
        <v>450</v>
      </c>
      <c r="F1205" s="402">
        <v>22950</v>
      </c>
      <c r="G1205" s="524">
        <v>34425</v>
      </c>
      <c r="H1205" s="405">
        <v>5760</v>
      </c>
      <c r="I1205" s="405">
        <v>8640</v>
      </c>
    </row>
    <row r="1206" spans="1:9" ht="18" customHeight="1" x14ac:dyDescent="0.25">
      <c r="A1206" s="328">
        <v>21020304</v>
      </c>
      <c r="B1206" s="409" t="s">
        <v>21</v>
      </c>
      <c r="C1206" s="328"/>
      <c r="D1206" s="328" t="s">
        <v>12</v>
      </c>
      <c r="E1206" s="335" t="s">
        <v>408</v>
      </c>
      <c r="F1206" s="402">
        <v>99768.75</v>
      </c>
      <c r="G1206" s="524">
        <v>149653.125</v>
      </c>
      <c r="H1206" s="405">
        <v>24595.119999999999</v>
      </c>
      <c r="I1206" s="405">
        <v>36892.68</v>
      </c>
    </row>
    <row r="1207" spans="1:9" ht="18" customHeight="1" x14ac:dyDescent="0.25">
      <c r="A1207" s="328" t="s">
        <v>639</v>
      </c>
      <c r="B1207" s="409" t="s">
        <v>21</v>
      </c>
      <c r="C1207" s="328"/>
      <c r="D1207" s="328" t="s">
        <v>12</v>
      </c>
      <c r="E1207" s="335" t="s">
        <v>451</v>
      </c>
      <c r="F1207" s="402">
        <v>0</v>
      </c>
      <c r="G1207" s="524">
        <v>0</v>
      </c>
      <c r="H1207" s="535"/>
      <c r="I1207" s="405"/>
    </row>
    <row r="1208" spans="1:9" ht="18" customHeight="1" x14ac:dyDescent="0.25">
      <c r="A1208" s="328">
        <v>21020315</v>
      </c>
      <c r="B1208" s="409" t="s">
        <v>21</v>
      </c>
      <c r="C1208" s="328"/>
      <c r="D1208" s="328" t="s">
        <v>12</v>
      </c>
      <c r="E1208" s="335" t="s">
        <v>452</v>
      </c>
      <c r="F1208" s="402">
        <v>161137.04999999999</v>
      </c>
      <c r="G1208" s="524">
        <v>241705.57500000001</v>
      </c>
      <c r="H1208" s="405">
        <v>40595.120000000003</v>
      </c>
      <c r="I1208" s="405">
        <v>60892.68</v>
      </c>
    </row>
    <row r="1209" spans="1:9" ht="18" customHeight="1" x14ac:dyDescent="0.25">
      <c r="A1209" s="403">
        <v>21020314</v>
      </c>
      <c r="B1209" s="409" t="s">
        <v>21</v>
      </c>
      <c r="C1209" s="328"/>
      <c r="D1209" s="328" t="s">
        <v>12</v>
      </c>
      <c r="E1209" s="335" t="s">
        <v>539</v>
      </c>
      <c r="F1209" s="402">
        <v>116979.55</v>
      </c>
      <c r="G1209" s="524">
        <v>175469.32500000001</v>
      </c>
      <c r="H1209" s="405"/>
      <c r="I1209" s="405"/>
    </row>
    <row r="1210" spans="1:9" ht="18" customHeight="1" x14ac:dyDescent="0.25">
      <c r="A1210" s="403">
        <v>21020305</v>
      </c>
      <c r="B1210" s="409" t="s">
        <v>21</v>
      </c>
      <c r="C1210" s="328"/>
      <c r="D1210" s="328" t="s">
        <v>12</v>
      </c>
      <c r="E1210" s="335" t="s">
        <v>540</v>
      </c>
      <c r="F1210" s="402">
        <v>0</v>
      </c>
      <c r="G1210" s="524">
        <v>0</v>
      </c>
      <c r="H1210" s="535"/>
      <c r="I1210" s="405"/>
    </row>
    <row r="1211" spans="1:9" ht="18" customHeight="1" x14ac:dyDescent="0.25">
      <c r="A1211" s="403">
        <v>21020306</v>
      </c>
      <c r="B1211" s="409" t="s">
        <v>21</v>
      </c>
      <c r="C1211" s="328"/>
      <c r="D1211" s="328" t="s">
        <v>12</v>
      </c>
      <c r="E1211" s="335" t="s">
        <v>541</v>
      </c>
      <c r="F1211" s="402">
        <v>6426</v>
      </c>
      <c r="G1211" s="524">
        <v>9639</v>
      </c>
      <c r="H1211" s="405"/>
      <c r="I1211" s="405"/>
    </row>
    <row r="1212" spans="1:9" ht="18" customHeight="1" x14ac:dyDescent="0.25">
      <c r="A1212" s="397">
        <v>21020400</v>
      </c>
      <c r="B1212" s="363"/>
      <c r="C1212" s="397"/>
      <c r="D1212" s="363"/>
      <c r="E1212" s="398" t="s">
        <v>464</v>
      </c>
      <c r="F1212" s="402">
        <v>0</v>
      </c>
      <c r="G1212" s="524">
        <v>0</v>
      </c>
      <c r="H1212" s="535"/>
      <c r="I1212" s="405"/>
    </row>
    <row r="1213" spans="1:9" ht="18" customHeight="1" x14ac:dyDescent="0.25">
      <c r="A1213" s="328">
        <v>21020401</v>
      </c>
      <c r="B1213" s="409" t="s">
        <v>21</v>
      </c>
      <c r="C1213" s="328"/>
      <c r="D1213" s="328" t="s">
        <v>12</v>
      </c>
      <c r="E1213" s="335" t="s">
        <v>448</v>
      </c>
      <c r="F1213" s="402">
        <v>488996.5</v>
      </c>
      <c r="G1213" s="402">
        <v>733494.75</v>
      </c>
      <c r="H1213" s="405">
        <v>73087.05</v>
      </c>
      <c r="I1213" s="405">
        <v>109630.58</v>
      </c>
    </row>
    <row r="1214" spans="1:9" ht="18" customHeight="1" x14ac:dyDescent="0.25">
      <c r="A1214" s="328">
        <v>21020402</v>
      </c>
      <c r="B1214" s="409" t="s">
        <v>21</v>
      </c>
      <c r="C1214" s="328"/>
      <c r="D1214" s="328" t="s">
        <v>12</v>
      </c>
      <c r="E1214" s="335" t="s">
        <v>449</v>
      </c>
      <c r="F1214" s="402">
        <v>289379.09999999998</v>
      </c>
      <c r="G1214" s="402">
        <v>434068.65</v>
      </c>
      <c r="H1214" s="405">
        <v>41764.03</v>
      </c>
      <c r="I1214" s="405">
        <v>62646.05</v>
      </c>
    </row>
    <row r="1215" spans="1:9" ht="18" customHeight="1" x14ac:dyDescent="0.25">
      <c r="A1215" s="328">
        <v>21020403</v>
      </c>
      <c r="B1215" s="409" t="s">
        <v>21</v>
      </c>
      <c r="C1215" s="328"/>
      <c r="D1215" s="328" t="s">
        <v>12</v>
      </c>
      <c r="E1215" s="335" t="s">
        <v>450</v>
      </c>
      <c r="F1215" s="402">
        <v>25704</v>
      </c>
      <c r="G1215" s="402">
        <v>38556</v>
      </c>
      <c r="H1215" s="405">
        <v>5040</v>
      </c>
      <c r="I1215" s="405">
        <v>7560</v>
      </c>
    </row>
    <row r="1216" spans="1:9" ht="18" customHeight="1" x14ac:dyDescent="0.25">
      <c r="A1216" s="328">
        <v>21020404</v>
      </c>
      <c r="B1216" s="409" t="s">
        <v>21</v>
      </c>
      <c r="C1216" s="328"/>
      <c r="D1216" s="328" t="s">
        <v>12</v>
      </c>
      <c r="E1216" s="335" t="s">
        <v>408</v>
      </c>
      <c r="F1216" s="402">
        <v>72287.399999999994</v>
      </c>
      <c r="G1216" s="402">
        <v>108431.1</v>
      </c>
      <c r="H1216" s="405">
        <v>10441.01</v>
      </c>
      <c r="I1216" s="405">
        <v>15661.51</v>
      </c>
    </row>
    <row r="1217" spans="1:9" ht="18" customHeight="1" x14ac:dyDescent="0.25">
      <c r="A1217" s="328">
        <v>21020412</v>
      </c>
      <c r="B1217" s="409" t="s">
        <v>21</v>
      </c>
      <c r="C1217" s="328"/>
      <c r="D1217" s="328" t="s">
        <v>12</v>
      </c>
      <c r="E1217" s="335" t="s">
        <v>451</v>
      </c>
      <c r="F1217" s="402">
        <v>0</v>
      </c>
      <c r="G1217" s="402">
        <v>0</v>
      </c>
      <c r="H1217" s="535"/>
      <c r="I1217" s="405"/>
    </row>
    <row r="1218" spans="1:9" ht="18" customHeight="1" x14ac:dyDescent="0.25">
      <c r="A1218" s="328">
        <v>21020415</v>
      </c>
      <c r="B1218" s="409" t="s">
        <v>21</v>
      </c>
      <c r="C1218" s="328"/>
      <c r="D1218" s="328" t="s">
        <v>12</v>
      </c>
      <c r="E1218" s="335" t="s">
        <v>452</v>
      </c>
      <c r="F1218" s="402">
        <v>153887.4</v>
      </c>
      <c r="G1218" s="402">
        <v>230831.1</v>
      </c>
      <c r="H1218" s="405">
        <v>26441.040000000001</v>
      </c>
      <c r="I1218" s="405">
        <v>39661.56</v>
      </c>
    </row>
    <row r="1219" spans="1:9" ht="18" customHeight="1" x14ac:dyDescent="0.25">
      <c r="A1219" s="397">
        <v>21020500</v>
      </c>
      <c r="B1219" s="363"/>
      <c r="C1219" s="397"/>
      <c r="D1219" s="363"/>
      <c r="E1219" s="398" t="s">
        <v>465</v>
      </c>
      <c r="F1219" s="402">
        <v>0</v>
      </c>
      <c r="G1219" s="524">
        <v>0</v>
      </c>
      <c r="H1219" s="535"/>
      <c r="I1219" s="405"/>
    </row>
    <row r="1220" spans="1:9" ht="18" customHeight="1" x14ac:dyDescent="0.25">
      <c r="A1220" s="328">
        <v>21020501</v>
      </c>
      <c r="B1220" s="409" t="s">
        <v>21</v>
      </c>
      <c r="C1220" s="328"/>
      <c r="D1220" s="328" t="s">
        <v>12</v>
      </c>
      <c r="E1220" s="335" t="s">
        <v>448</v>
      </c>
      <c r="F1220" s="402">
        <v>175821.65</v>
      </c>
      <c r="G1220" s="402">
        <v>263732.47499999998</v>
      </c>
      <c r="H1220" s="405">
        <v>238216.63</v>
      </c>
      <c r="I1220" s="405">
        <v>357324.95</v>
      </c>
    </row>
    <row r="1221" spans="1:9" ht="18" customHeight="1" x14ac:dyDescent="0.25">
      <c r="A1221" s="427">
        <v>21020502</v>
      </c>
      <c r="B1221" s="409" t="s">
        <v>21</v>
      </c>
      <c r="C1221" s="427"/>
      <c r="D1221" s="328" t="s">
        <v>12</v>
      </c>
      <c r="E1221" s="335" t="s">
        <v>449</v>
      </c>
      <c r="F1221" s="402">
        <v>100460.65</v>
      </c>
      <c r="G1221" s="402">
        <v>150690.97500000001</v>
      </c>
      <c r="H1221" s="405">
        <v>136123.79</v>
      </c>
      <c r="I1221" s="405">
        <v>204185.69</v>
      </c>
    </row>
    <row r="1222" spans="1:9" ht="18" customHeight="1" x14ac:dyDescent="0.25">
      <c r="A1222" s="427">
        <v>21020503</v>
      </c>
      <c r="B1222" s="409" t="s">
        <v>21</v>
      </c>
      <c r="C1222" s="427"/>
      <c r="D1222" s="328" t="s">
        <v>12</v>
      </c>
      <c r="E1222" s="335" t="s">
        <v>450</v>
      </c>
      <c r="F1222" s="402">
        <v>13855</v>
      </c>
      <c r="G1222" s="402">
        <v>20782.5</v>
      </c>
      <c r="H1222" s="405">
        <v>21600</v>
      </c>
      <c r="I1222" s="405">
        <v>32400</v>
      </c>
    </row>
    <row r="1223" spans="1:9" ht="18" customHeight="1" x14ac:dyDescent="0.25">
      <c r="A1223" s="427">
        <v>21020504</v>
      </c>
      <c r="B1223" s="409" t="s">
        <v>21</v>
      </c>
      <c r="C1223" s="427"/>
      <c r="D1223" s="328" t="s">
        <v>12</v>
      </c>
      <c r="E1223" s="335" t="s">
        <v>408</v>
      </c>
      <c r="F1223" s="402">
        <v>25117.5</v>
      </c>
      <c r="G1223" s="402">
        <v>37676.25</v>
      </c>
      <c r="H1223" s="405">
        <v>34030.949999999997</v>
      </c>
      <c r="I1223" s="405">
        <v>51046.42</v>
      </c>
    </row>
    <row r="1224" spans="1:9" ht="18" customHeight="1" x14ac:dyDescent="0.25">
      <c r="A1224" s="427">
        <v>21020512</v>
      </c>
      <c r="B1224" s="409" t="s">
        <v>21</v>
      </c>
      <c r="C1224" s="427"/>
      <c r="D1224" s="328" t="s">
        <v>12</v>
      </c>
      <c r="E1224" s="335" t="s">
        <v>451</v>
      </c>
      <c r="F1224" s="402">
        <v>0</v>
      </c>
      <c r="G1224" s="402">
        <v>0</v>
      </c>
      <c r="H1224" s="535"/>
      <c r="I1224" s="405"/>
    </row>
    <row r="1225" spans="1:9" ht="18" customHeight="1" x14ac:dyDescent="0.25">
      <c r="A1225" s="427">
        <v>21020515</v>
      </c>
      <c r="B1225" s="409" t="s">
        <v>21</v>
      </c>
      <c r="C1225" s="427"/>
      <c r="D1225" s="328" t="s">
        <v>12</v>
      </c>
      <c r="E1225" s="335" t="s">
        <v>452</v>
      </c>
      <c r="F1225" s="402">
        <v>178117.5</v>
      </c>
      <c r="G1225" s="402">
        <v>267176.25</v>
      </c>
      <c r="H1225" s="405">
        <v>250416.63</v>
      </c>
      <c r="I1225" s="405">
        <v>375624.94</v>
      </c>
    </row>
    <row r="1226" spans="1:9" ht="18" customHeight="1" x14ac:dyDescent="0.25">
      <c r="A1226" s="427"/>
      <c r="B1226" s="409" t="s">
        <v>21</v>
      </c>
      <c r="C1226" s="427"/>
      <c r="D1226" s="328" t="s">
        <v>12</v>
      </c>
      <c r="E1226" s="335" t="s">
        <v>532</v>
      </c>
      <c r="F1226" s="402"/>
      <c r="G1226" s="585">
        <v>3150000</v>
      </c>
      <c r="H1226" s="422">
        <f>SUM(G1226/35000*20000)</f>
        <v>1800000</v>
      </c>
      <c r="I1226" s="406"/>
    </row>
    <row r="1227" spans="1:9" ht="18" customHeight="1" x14ac:dyDescent="0.25">
      <c r="A1227" s="425">
        <v>21020600</v>
      </c>
      <c r="B1227" s="424"/>
      <c r="C1227" s="425"/>
      <c r="D1227" s="424"/>
      <c r="E1227" s="398" t="s">
        <v>418</v>
      </c>
      <c r="F1227" s="402"/>
      <c r="G1227" s="524"/>
      <c r="H1227" s="402"/>
      <c r="I1227" s="402"/>
    </row>
    <row r="1228" spans="1:9" ht="18" customHeight="1" x14ac:dyDescent="0.25">
      <c r="A1228" s="427">
        <v>21020605</v>
      </c>
      <c r="B1228" s="409" t="s">
        <v>21</v>
      </c>
      <c r="C1228" s="427"/>
      <c r="D1228" s="328" t="s">
        <v>12</v>
      </c>
      <c r="E1228" s="401" t="s">
        <v>518</v>
      </c>
      <c r="F1228" s="402"/>
      <c r="G1228" s="524"/>
      <c r="H1228" s="402"/>
      <c r="I1228" s="402"/>
    </row>
    <row r="1229" spans="1:9" ht="18" customHeight="1" x14ac:dyDescent="0.25">
      <c r="A1229" s="410">
        <v>22000000</v>
      </c>
      <c r="B1229" s="411"/>
      <c r="C1229" s="410"/>
      <c r="D1229" s="411"/>
      <c r="E1229" s="412" t="s">
        <v>519</v>
      </c>
      <c r="F1229" s="402"/>
      <c r="G1229" s="524"/>
      <c r="H1229" s="402"/>
      <c r="I1229" s="402"/>
    </row>
    <row r="1230" spans="1:9" ht="18" customHeight="1" x14ac:dyDescent="0.25">
      <c r="A1230" s="410">
        <v>22020000</v>
      </c>
      <c r="B1230" s="411"/>
      <c r="C1230" s="410"/>
      <c r="D1230" s="411"/>
      <c r="E1230" s="412" t="s">
        <v>420</v>
      </c>
      <c r="F1230" s="402"/>
      <c r="G1230" s="524"/>
      <c r="H1230" s="402"/>
      <c r="I1230" s="402"/>
    </row>
    <row r="1231" spans="1:9" ht="18" customHeight="1" x14ac:dyDescent="0.25">
      <c r="A1231" s="410">
        <v>22020100</v>
      </c>
      <c r="B1231" s="411"/>
      <c r="C1231" s="410"/>
      <c r="D1231" s="411"/>
      <c r="E1231" s="412" t="s">
        <v>480</v>
      </c>
      <c r="F1231" s="402"/>
      <c r="G1231" s="524"/>
      <c r="H1231" s="402"/>
      <c r="I1231" s="402"/>
    </row>
    <row r="1232" spans="1:9" ht="18" customHeight="1" x14ac:dyDescent="0.25">
      <c r="A1232" s="492">
        <v>22020101</v>
      </c>
      <c r="B1232" s="409" t="s">
        <v>21</v>
      </c>
      <c r="C1232" s="492"/>
      <c r="D1232" s="328" t="s">
        <v>12</v>
      </c>
      <c r="E1232" s="568" t="s">
        <v>481</v>
      </c>
      <c r="F1232" s="586"/>
      <c r="G1232" s="524"/>
      <c r="H1232" s="586"/>
      <c r="I1232" s="402"/>
    </row>
    <row r="1233" spans="1:9" ht="18" customHeight="1" x14ac:dyDescent="0.25">
      <c r="A1233" s="492">
        <v>22020102</v>
      </c>
      <c r="B1233" s="409" t="s">
        <v>21</v>
      </c>
      <c r="C1233" s="492"/>
      <c r="D1233" s="328" t="s">
        <v>12</v>
      </c>
      <c r="E1233" s="568" t="s">
        <v>422</v>
      </c>
      <c r="F1233" s="574">
        <v>1000000</v>
      </c>
      <c r="G1233" s="524">
        <v>1000000</v>
      </c>
      <c r="H1233" s="587">
        <v>850000</v>
      </c>
      <c r="I1233" s="402">
        <v>1000000</v>
      </c>
    </row>
    <row r="1234" spans="1:9" ht="18" customHeight="1" x14ac:dyDescent="0.25">
      <c r="A1234" s="492">
        <v>22020103</v>
      </c>
      <c r="B1234" s="409" t="s">
        <v>21</v>
      </c>
      <c r="C1234" s="492"/>
      <c r="D1234" s="328" t="s">
        <v>12</v>
      </c>
      <c r="E1234" s="568" t="s">
        <v>482</v>
      </c>
      <c r="F1234" s="574"/>
      <c r="G1234" s="524"/>
      <c r="H1234" s="574"/>
      <c r="I1234" s="402"/>
    </row>
    <row r="1235" spans="1:9" ht="18" customHeight="1" x14ac:dyDescent="0.25">
      <c r="A1235" s="492">
        <v>22020104</v>
      </c>
      <c r="B1235" s="409" t="s">
        <v>21</v>
      </c>
      <c r="C1235" s="492"/>
      <c r="D1235" s="328" t="s">
        <v>12</v>
      </c>
      <c r="E1235" s="568" t="s">
        <v>423</v>
      </c>
      <c r="F1235" s="574"/>
      <c r="G1235" s="524"/>
      <c r="H1235" s="574"/>
      <c r="I1235" s="402"/>
    </row>
    <row r="1236" spans="1:9" ht="18" customHeight="1" x14ac:dyDescent="0.25">
      <c r="A1236" s="410">
        <v>22020300</v>
      </c>
      <c r="B1236" s="409"/>
      <c r="C1236" s="410"/>
      <c r="D1236" s="411"/>
      <c r="E1236" s="412" t="s">
        <v>468</v>
      </c>
      <c r="F1236" s="402"/>
      <c r="G1236" s="524"/>
      <c r="H1236" s="402"/>
      <c r="I1236" s="402"/>
    </row>
    <row r="1237" spans="1:9" ht="39" customHeight="1" x14ac:dyDescent="0.25">
      <c r="A1237" s="334">
        <v>22020311</v>
      </c>
      <c r="B1237" s="409" t="s">
        <v>21</v>
      </c>
      <c r="C1237" s="334"/>
      <c r="D1237" s="328" t="s">
        <v>12</v>
      </c>
      <c r="E1237" s="413" t="s">
        <v>640</v>
      </c>
      <c r="F1237" s="402">
        <v>43000000</v>
      </c>
      <c r="G1237" s="524">
        <v>50000000</v>
      </c>
      <c r="H1237" s="429">
        <v>25000000</v>
      </c>
      <c r="I1237" s="402">
        <v>50000000</v>
      </c>
    </row>
    <row r="1238" spans="1:9" ht="18" customHeight="1" x14ac:dyDescent="0.25">
      <c r="A1238" s="334" t="s">
        <v>641</v>
      </c>
      <c r="B1238" s="409" t="s">
        <v>21</v>
      </c>
      <c r="C1238" s="334"/>
      <c r="D1238" s="328" t="s">
        <v>12</v>
      </c>
      <c r="E1238" s="413" t="s">
        <v>458</v>
      </c>
      <c r="F1238" s="402">
        <v>1650000</v>
      </c>
      <c r="G1238" s="524">
        <v>2000000</v>
      </c>
      <c r="H1238" s="402">
        <v>1500000</v>
      </c>
      <c r="I1238" s="402">
        <v>200000</v>
      </c>
    </row>
    <row r="1239" spans="1:9" ht="18" customHeight="1" x14ac:dyDescent="0.25">
      <c r="A1239" s="410">
        <v>22020400</v>
      </c>
      <c r="B1239" s="411"/>
      <c r="C1239" s="410"/>
      <c r="D1239" s="411"/>
      <c r="E1239" s="412" t="s">
        <v>545</v>
      </c>
      <c r="F1239" s="402"/>
      <c r="G1239" s="524"/>
      <c r="H1239" s="402"/>
      <c r="I1239" s="402"/>
    </row>
    <row r="1240" spans="1:9" ht="36" customHeight="1" x14ac:dyDescent="0.25">
      <c r="A1240" s="334">
        <v>22020401</v>
      </c>
      <c r="B1240" s="409" t="s">
        <v>21</v>
      </c>
      <c r="C1240" s="334"/>
      <c r="D1240" s="328" t="s">
        <v>12</v>
      </c>
      <c r="E1240" s="413" t="s">
        <v>642</v>
      </c>
      <c r="F1240" s="402">
        <v>6200000</v>
      </c>
      <c r="G1240" s="524">
        <v>10000000</v>
      </c>
      <c r="H1240" s="429">
        <v>4000000</v>
      </c>
      <c r="I1240" s="402">
        <v>10000000</v>
      </c>
    </row>
    <row r="1241" spans="1:9" ht="20.100000000000001" customHeight="1" x14ac:dyDescent="0.25">
      <c r="A1241" s="408">
        <v>22020500</v>
      </c>
      <c r="B1241" s="409"/>
      <c r="C1241" s="410"/>
      <c r="D1241" s="411"/>
      <c r="E1241" s="412" t="s">
        <v>427</v>
      </c>
      <c r="F1241" s="402"/>
      <c r="G1241" s="524"/>
      <c r="H1241" s="402"/>
      <c r="I1241" s="402"/>
    </row>
    <row r="1242" spans="1:9" ht="20.100000000000001" customHeight="1" x14ac:dyDescent="0.25">
      <c r="A1242" s="332">
        <v>22020501</v>
      </c>
      <c r="B1242" s="409" t="s">
        <v>21</v>
      </c>
      <c r="C1242" s="334"/>
      <c r="D1242" s="328" t="s">
        <v>12</v>
      </c>
      <c r="E1242" s="413" t="s">
        <v>428</v>
      </c>
      <c r="F1242" s="402">
        <v>640000</v>
      </c>
      <c r="G1242" s="524">
        <v>1000000</v>
      </c>
      <c r="H1242" s="429">
        <v>750000</v>
      </c>
      <c r="I1242" s="402">
        <v>1000000</v>
      </c>
    </row>
    <row r="1243" spans="1:9" ht="20.100000000000001" customHeight="1" x14ac:dyDescent="0.25">
      <c r="A1243" s="332">
        <v>22020502</v>
      </c>
      <c r="B1243" s="409" t="s">
        <v>21</v>
      </c>
      <c r="C1243" s="332"/>
      <c r="D1243" s="328" t="s">
        <v>12</v>
      </c>
      <c r="E1243" s="525" t="s">
        <v>429</v>
      </c>
      <c r="F1243" s="402"/>
      <c r="G1243" s="524"/>
      <c r="H1243" s="402"/>
      <c r="I1243" s="402"/>
    </row>
    <row r="1244" spans="1:9" ht="20.100000000000001" customHeight="1" x14ac:dyDescent="0.25">
      <c r="A1244" s="332">
        <v>22020503</v>
      </c>
      <c r="B1244" s="409" t="s">
        <v>21</v>
      </c>
      <c r="C1244" s="334"/>
      <c r="D1244" s="328" t="s">
        <v>12</v>
      </c>
      <c r="E1244" s="413" t="s">
        <v>458</v>
      </c>
      <c r="F1244" s="402"/>
      <c r="G1244" s="524"/>
      <c r="H1244" s="402"/>
      <c r="I1244" s="402"/>
    </row>
    <row r="1245" spans="1:9" ht="18" customHeight="1" x14ac:dyDescent="0.25">
      <c r="A1245" s="410">
        <v>22020800</v>
      </c>
      <c r="B1245" s="411"/>
      <c r="C1245" s="410"/>
      <c r="D1245" s="411"/>
      <c r="E1245" s="412" t="s">
        <v>643</v>
      </c>
      <c r="F1245" s="402"/>
      <c r="G1245" s="524"/>
      <c r="H1245" s="402"/>
      <c r="I1245" s="402"/>
    </row>
    <row r="1246" spans="1:9" ht="18" customHeight="1" x14ac:dyDescent="0.25">
      <c r="A1246" s="334">
        <v>22020803</v>
      </c>
      <c r="B1246" s="409" t="s">
        <v>21</v>
      </c>
      <c r="C1246" s="334"/>
      <c r="D1246" s="328" t="s">
        <v>12</v>
      </c>
      <c r="E1246" s="335" t="s">
        <v>629</v>
      </c>
      <c r="F1246" s="402">
        <v>950000</v>
      </c>
      <c r="G1246" s="524">
        <v>2000000</v>
      </c>
      <c r="H1246" s="402">
        <v>1600000</v>
      </c>
      <c r="I1246" s="402">
        <v>2000000</v>
      </c>
    </row>
    <row r="1247" spans="1:9" ht="18" customHeight="1" x14ac:dyDescent="0.25">
      <c r="A1247" s="490">
        <v>220210</v>
      </c>
      <c r="B1247" s="571"/>
      <c r="C1247" s="572"/>
      <c r="D1247" s="573"/>
      <c r="E1247" s="491" t="s">
        <v>486</v>
      </c>
      <c r="F1247" s="402"/>
      <c r="G1247" s="524"/>
      <c r="H1247" s="402"/>
      <c r="I1247" s="402"/>
    </row>
    <row r="1248" spans="1:9" ht="18" customHeight="1" x14ac:dyDescent="0.25">
      <c r="A1248" s="334" t="s">
        <v>644</v>
      </c>
      <c r="B1248" s="409" t="s">
        <v>21</v>
      </c>
      <c r="C1248" s="334"/>
      <c r="D1248" s="328" t="s">
        <v>12</v>
      </c>
      <c r="E1248" s="335" t="s">
        <v>645</v>
      </c>
      <c r="F1248" s="402">
        <v>760000</v>
      </c>
      <c r="G1248" s="524">
        <v>1000000</v>
      </c>
      <c r="H1248" s="402">
        <v>800000</v>
      </c>
      <c r="I1248" s="402">
        <v>1000000</v>
      </c>
    </row>
    <row r="1249" spans="1:9" ht="18" customHeight="1" x14ac:dyDescent="0.25">
      <c r="A1249" s="408">
        <v>22040100</v>
      </c>
      <c r="B1249" s="411"/>
      <c r="C1249" s="410"/>
      <c r="D1249" s="411"/>
      <c r="E1249" s="412" t="s">
        <v>439</v>
      </c>
      <c r="F1249" s="431"/>
      <c r="G1249" s="524"/>
      <c r="H1249" s="431"/>
      <c r="I1249" s="402"/>
    </row>
    <row r="1250" spans="1:9" ht="33.75" customHeight="1" x14ac:dyDescent="0.25">
      <c r="A1250" s="332">
        <v>22040109</v>
      </c>
      <c r="B1250" s="539" t="s">
        <v>21</v>
      </c>
      <c r="C1250" s="334"/>
      <c r="D1250" s="328" t="s">
        <v>12</v>
      </c>
      <c r="E1250" s="335" t="s">
        <v>646</v>
      </c>
      <c r="F1250" s="431">
        <v>3560000</v>
      </c>
      <c r="G1250" s="524">
        <v>5000000</v>
      </c>
      <c r="H1250" s="562">
        <v>2000000</v>
      </c>
      <c r="I1250" s="402">
        <v>5000000</v>
      </c>
    </row>
    <row r="1251" spans="1:9" ht="18.75" x14ac:dyDescent="0.25">
      <c r="A1251" s="410"/>
      <c r="B1251" s="411"/>
      <c r="C1251" s="410"/>
      <c r="D1251" s="411"/>
      <c r="E1251" s="388" t="s">
        <v>53</v>
      </c>
      <c r="F1251" s="532">
        <f>SUM(F1197:F1228)</f>
        <v>7027856.1000000015</v>
      </c>
      <c r="G1251" s="532">
        <f>SUM(G1197:G1228)</f>
        <v>13691784.149999999</v>
      </c>
      <c r="H1251" s="532">
        <f>SUM(H1197:H1228)</f>
        <v>4359999.2100000009</v>
      </c>
      <c r="I1251" s="406">
        <f>SUM(I1197:I1228)</f>
        <v>4159998.8200000003</v>
      </c>
    </row>
    <row r="1252" spans="1:9" ht="18.75" x14ac:dyDescent="0.25">
      <c r="A1252" s="382"/>
      <c r="B1252" s="381"/>
      <c r="C1252" s="382"/>
      <c r="D1252" s="381"/>
      <c r="E1252" s="383" t="s">
        <v>420</v>
      </c>
      <c r="F1252" s="433">
        <f>SUM(F1232:F1248)</f>
        <v>54200000</v>
      </c>
      <c r="G1252" s="433">
        <f>SUM(G1232:G1248)</f>
        <v>67000000</v>
      </c>
      <c r="H1252" s="433">
        <f>SUM(H1232:H1248)</f>
        <v>34500000</v>
      </c>
      <c r="I1252" s="536">
        <f>SUM(I1232:I1248)</f>
        <v>65200000</v>
      </c>
    </row>
    <row r="1253" spans="1:9" ht="18.75" x14ac:dyDescent="0.25">
      <c r="A1253" s="588"/>
      <c r="B1253" s="437"/>
      <c r="C1253" s="541"/>
      <c r="D1253" s="439"/>
      <c r="E1253" s="563" t="s">
        <v>57</v>
      </c>
      <c r="F1253" s="564">
        <f>SUM(F1251:F1252)</f>
        <v>61227856.100000001</v>
      </c>
      <c r="G1253" s="564">
        <f>SUM(G1251:G1252)</f>
        <v>80691784.150000006</v>
      </c>
      <c r="H1253" s="564">
        <f>SUM(H1251:H1252)</f>
        <v>38859999.210000001</v>
      </c>
      <c r="I1253" s="565">
        <f>SUM(I1251:I1252)</f>
        <v>69359998.819999993</v>
      </c>
    </row>
    <row r="1254" spans="1:9" ht="18.75" x14ac:dyDescent="0.25">
      <c r="A1254" s="969" t="s">
        <v>85</v>
      </c>
      <c r="B1254" s="970"/>
      <c r="C1254" s="970"/>
      <c r="D1254" s="970"/>
      <c r="E1254" s="970"/>
      <c r="F1254" s="970"/>
      <c r="G1254" s="970"/>
      <c r="H1254" s="970"/>
      <c r="I1254" s="971"/>
    </row>
    <row r="1255" spans="1:9" ht="18.75" x14ac:dyDescent="0.25">
      <c r="A1255" s="972" t="s">
        <v>1</v>
      </c>
      <c r="B1255" s="973"/>
      <c r="C1255" s="973"/>
      <c r="D1255" s="973"/>
      <c r="E1255" s="973"/>
      <c r="F1255" s="973"/>
      <c r="G1255" s="973"/>
      <c r="H1255" s="973"/>
      <c r="I1255" s="974"/>
    </row>
    <row r="1256" spans="1:9" ht="18.75" x14ac:dyDescent="0.25">
      <c r="A1256" s="972" t="s">
        <v>58</v>
      </c>
      <c r="B1256" s="973"/>
      <c r="C1256" s="973"/>
      <c r="D1256" s="973"/>
      <c r="E1256" s="973"/>
      <c r="F1256" s="973"/>
      <c r="G1256" s="973"/>
      <c r="H1256" s="973"/>
      <c r="I1256" s="974"/>
    </row>
    <row r="1257" spans="1:9" ht="18.75" customHeight="1" x14ac:dyDescent="0.25">
      <c r="A1257" s="975" t="s">
        <v>379</v>
      </c>
      <c r="B1257" s="976"/>
      <c r="C1257" s="976"/>
      <c r="D1257" s="976"/>
      <c r="E1257" s="976"/>
      <c r="F1257" s="976"/>
      <c r="G1257" s="976"/>
      <c r="H1257" s="976"/>
      <c r="I1257" s="977"/>
    </row>
    <row r="1258" spans="1:9" ht="18.75" x14ac:dyDescent="0.25">
      <c r="A1258" s="993" t="s">
        <v>647</v>
      </c>
      <c r="B1258" s="994"/>
      <c r="C1258" s="994"/>
      <c r="D1258" s="994"/>
      <c r="E1258" s="994"/>
      <c r="F1258" s="994"/>
      <c r="G1258" s="994"/>
      <c r="H1258" s="994"/>
      <c r="I1258" s="995"/>
    </row>
    <row r="1259" spans="1:9" s="311" customFormat="1" ht="63.75" customHeight="1" x14ac:dyDescent="0.25">
      <c r="A1259" s="390" t="s">
        <v>380</v>
      </c>
      <c r="B1259" s="322" t="s">
        <v>88</v>
      </c>
      <c r="C1259" s="322" t="s">
        <v>381</v>
      </c>
      <c r="D1259" s="322" t="s">
        <v>5</v>
      </c>
      <c r="E1259" s="391" t="s">
        <v>89</v>
      </c>
      <c r="F1259" s="322" t="s">
        <v>7</v>
      </c>
      <c r="G1259" s="322" t="s">
        <v>8</v>
      </c>
      <c r="H1259" s="320" t="s">
        <v>382</v>
      </c>
      <c r="I1259" s="416" t="s">
        <v>10</v>
      </c>
    </row>
    <row r="1260" spans="1:9" ht="18" customHeight="1" x14ac:dyDescent="0.25">
      <c r="A1260" s="444">
        <v>20000000</v>
      </c>
      <c r="B1260" s="443"/>
      <c r="C1260" s="444"/>
      <c r="D1260" s="443"/>
      <c r="E1260" s="445" t="s">
        <v>47</v>
      </c>
      <c r="F1260" s="421"/>
      <c r="G1260" s="421"/>
      <c r="H1260" s="421"/>
      <c r="I1260" s="421"/>
    </row>
    <row r="1261" spans="1:9" ht="18" customHeight="1" x14ac:dyDescent="0.25">
      <c r="A1261" s="397">
        <v>21000000</v>
      </c>
      <c r="B1261" s="363"/>
      <c r="C1261" s="397"/>
      <c r="D1261" s="363"/>
      <c r="E1261" s="398" t="s">
        <v>53</v>
      </c>
      <c r="F1261" s="369"/>
      <c r="G1261" s="369"/>
      <c r="H1261" s="369"/>
      <c r="I1261" s="369"/>
    </row>
    <row r="1262" spans="1:9" ht="18" customHeight="1" x14ac:dyDescent="0.25">
      <c r="A1262" s="397">
        <v>21010000</v>
      </c>
      <c r="B1262" s="363"/>
      <c r="C1262" s="397"/>
      <c r="D1262" s="363"/>
      <c r="E1262" s="398" t="s">
        <v>402</v>
      </c>
      <c r="F1262" s="369"/>
      <c r="G1262" s="369"/>
      <c r="H1262" s="369"/>
      <c r="I1262" s="369"/>
    </row>
    <row r="1263" spans="1:9" ht="18" customHeight="1" x14ac:dyDescent="0.25">
      <c r="A1263" s="328">
        <v>21010103</v>
      </c>
      <c r="B1263" s="409" t="s">
        <v>21</v>
      </c>
      <c r="C1263" s="328"/>
      <c r="D1263" s="328" t="s">
        <v>12</v>
      </c>
      <c r="E1263" s="401" t="s">
        <v>442</v>
      </c>
      <c r="F1263" s="402">
        <v>1254351.8</v>
      </c>
      <c r="G1263" s="524">
        <v>1881527.7</v>
      </c>
      <c r="H1263" s="422"/>
      <c r="I1263" s="402"/>
    </row>
    <row r="1264" spans="1:9" ht="18" customHeight="1" x14ac:dyDescent="0.25">
      <c r="A1264" s="328">
        <v>21010104</v>
      </c>
      <c r="B1264" s="409" t="s">
        <v>21</v>
      </c>
      <c r="C1264" s="328"/>
      <c r="D1264" s="328" t="s">
        <v>12</v>
      </c>
      <c r="E1264" s="401" t="s">
        <v>443</v>
      </c>
      <c r="F1264" s="402">
        <v>0</v>
      </c>
      <c r="G1264" s="524">
        <v>0</v>
      </c>
      <c r="H1264" s="404">
        <v>136649.60000000001</v>
      </c>
      <c r="I1264" s="404">
        <v>204974.4</v>
      </c>
    </row>
    <row r="1265" spans="1:9" ht="18" customHeight="1" x14ac:dyDescent="0.25">
      <c r="A1265" s="328">
        <v>21010105</v>
      </c>
      <c r="B1265" s="409" t="s">
        <v>21</v>
      </c>
      <c r="C1265" s="328"/>
      <c r="D1265" s="328" t="s">
        <v>12</v>
      </c>
      <c r="E1265" s="401" t="s">
        <v>444</v>
      </c>
      <c r="F1265" s="402">
        <v>324042.95</v>
      </c>
      <c r="G1265" s="524">
        <v>486064.42499999999</v>
      </c>
      <c r="H1265" s="405">
        <v>215890.46</v>
      </c>
      <c r="I1265" s="405">
        <v>323835.69</v>
      </c>
    </row>
    <row r="1266" spans="1:9" ht="18" customHeight="1" x14ac:dyDescent="0.25">
      <c r="A1266" s="403">
        <v>21010106</v>
      </c>
      <c r="B1266" s="409" t="s">
        <v>21</v>
      </c>
      <c r="C1266" s="328"/>
      <c r="D1266" s="328" t="s">
        <v>12</v>
      </c>
      <c r="E1266" s="401" t="s">
        <v>462</v>
      </c>
      <c r="F1266" s="402"/>
      <c r="G1266" s="524"/>
      <c r="H1266" s="535"/>
      <c r="I1266" s="405"/>
    </row>
    <row r="1267" spans="1:9" ht="18" customHeight="1" x14ac:dyDescent="0.25">
      <c r="A1267" s="449"/>
      <c r="B1267" s="409" t="s">
        <v>21</v>
      </c>
      <c r="C1267" s="328"/>
      <c r="D1267" s="328" t="s">
        <v>12</v>
      </c>
      <c r="E1267" s="335" t="s">
        <v>513</v>
      </c>
      <c r="F1267" s="402"/>
      <c r="G1267" s="524"/>
      <c r="H1267" s="535"/>
      <c r="I1267" s="405">
        <v>520000</v>
      </c>
    </row>
    <row r="1268" spans="1:9" ht="18" customHeight="1" x14ac:dyDescent="0.25">
      <c r="A1268" s="397">
        <v>21020300</v>
      </c>
      <c r="B1268" s="363"/>
      <c r="C1268" s="397"/>
      <c r="D1268" s="363"/>
      <c r="E1268" s="398" t="s">
        <v>447</v>
      </c>
      <c r="F1268" s="402"/>
      <c r="G1268" s="524"/>
      <c r="H1268" s="535"/>
      <c r="I1268" s="405"/>
    </row>
    <row r="1269" spans="1:9" ht="18" customHeight="1" x14ac:dyDescent="0.25">
      <c r="A1269" s="328">
        <v>21020301</v>
      </c>
      <c r="B1269" s="409" t="s">
        <v>21</v>
      </c>
      <c r="C1269" s="328"/>
      <c r="D1269" s="328" t="s">
        <v>12</v>
      </c>
      <c r="E1269" s="335" t="s">
        <v>448</v>
      </c>
      <c r="F1269" s="402">
        <v>439023.3</v>
      </c>
      <c r="G1269" s="524">
        <v>658534.94999999995</v>
      </c>
      <c r="H1269" s="405"/>
      <c r="I1269" s="405"/>
    </row>
    <row r="1270" spans="1:9" ht="18" customHeight="1" x14ac:dyDescent="0.25">
      <c r="A1270" s="328">
        <v>21020302</v>
      </c>
      <c r="B1270" s="409" t="s">
        <v>21</v>
      </c>
      <c r="C1270" s="328"/>
      <c r="D1270" s="328" t="s">
        <v>12</v>
      </c>
      <c r="E1270" s="335" t="s">
        <v>449</v>
      </c>
      <c r="F1270" s="402">
        <v>250870.7</v>
      </c>
      <c r="G1270" s="524">
        <v>376306.05</v>
      </c>
      <c r="H1270" s="405"/>
      <c r="I1270" s="405"/>
    </row>
    <row r="1271" spans="1:9" ht="18" customHeight="1" x14ac:dyDescent="0.25">
      <c r="A1271" s="328">
        <v>21020303</v>
      </c>
      <c r="B1271" s="409" t="s">
        <v>21</v>
      </c>
      <c r="C1271" s="328"/>
      <c r="D1271" s="328" t="s">
        <v>12</v>
      </c>
      <c r="E1271" s="335" t="s">
        <v>450</v>
      </c>
      <c r="F1271" s="402">
        <v>14688</v>
      </c>
      <c r="G1271" s="524">
        <v>22032</v>
      </c>
      <c r="H1271" s="405"/>
      <c r="I1271" s="405"/>
    </row>
    <row r="1272" spans="1:9" ht="18" customHeight="1" x14ac:dyDescent="0.25">
      <c r="A1272" s="328">
        <v>21020304</v>
      </c>
      <c r="B1272" s="409" t="s">
        <v>21</v>
      </c>
      <c r="C1272" s="328"/>
      <c r="D1272" s="328" t="s">
        <v>12</v>
      </c>
      <c r="E1272" s="335" t="s">
        <v>408</v>
      </c>
      <c r="F1272" s="402">
        <v>62718.1</v>
      </c>
      <c r="G1272" s="524">
        <v>94077.15</v>
      </c>
      <c r="H1272" s="405"/>
      <c r="I1272" s="405"/>
    </row>
    <row r="1273" spans="1:9" ht="18" customHeight="1" x14ac:dyDescent="0.25">
      <c r="A1273" s="328">
        <v>21020312</v>
      </c>
      <c r="B1273" s="409" t="s">
        <v>21</v>
      </c>
      <c r="C1273" s="328"/>
      <c r="D1273" s="328" t="s">
        <v>12</v>
      </c>
      <c r="E1273" s="335" t="s">
        <v>451</v>
      </c>
      <c r="F1273" s="402">
        <v>0</v>
      </c>
      <c r="G1273" s="524">
        <v>0</v>
      </c>
      <c r="H1273" s="535"/>
      <c r="I1273" s="405"/>
    </row>
    <row r="1274" spans="1:9" ht="18" customHeight="1" x14ac:dyDescent="0.25">
      <c r="A1274" s="328">
        <v>21020315</v>
      </c>
      <c r="B1274" s="409" t="s">
        <v>21</v>
      </c>
      <c r="C1274" s="328"/>
      <c r="D1274" s="328" t="s">
        <v>12</v>
      </c>
      <c r="E1274" s="335" t="s">
        <v>452</v>
      </c>
      <c r="F1274" s="402">
        <v>103516.4</v>
      </c>
      <c r="G1274" s="524">
        <v>155274.6</v>
      </c>
      <c r="H1274" s="405"/>
      <c r="I1274" s="405"/>
    </row>
    <row r="1275" spans="1:9" ht="18" customHeight="1" x14ac:dyDescent="0.25">
      <c r="A1275" s="403">
        <v>21020314</v>
      </c>
      <c r="B1275" s="409" t="s">
        <v>21</v>
      </c>
      <c r="C1275" s="328"/>
      <c r="D1275" s="328" t="s">
        <v>12</v>
      </c>
      <c r="E1275" s="335" t="s">
        <v>539</v>
      </c>
      <c r="F1275" s="402"/>
      <c r="G1275" s="524"/>
      <c r="H1275" s="535"/>
      <c r="I1275" s="405"/>
    </row>
    <row r="1276" spans="1:9" ht="18" customHeight="1" x14ac:dyDescent="0.25">
      <c r="A1276" s="403">
        <v>21020305</v>
      </c>
      <c r="B1276" s="409" t="s">
        <v>21</v>
      </c>
      <c r="C1276" s="328"/>
      <c r="D1276" s="328" t="s">
        <v>12</v>
      </c>
      <c r="E1276" s="335" t="s">
        <v>540</v>
      </c>
      <c r="F1276" s="402"/>
      <c r="G1276" s="524"/>
      <c r="H1276" s="535"/>
      <c r="I1276" s="405"/>
    </row>
    <row r="1277" spans="1:9" ht="18" customHeight="1" x14ac:dyDescent="0.25">
      <c r="A1277" s="403">
        <v>21020306</v>
      </c>
      <c r="B1277" s="409" t="s">
        <v>21</v>
      </c>
      <c r="C1277" s="328"/>
      <c r="D1277" s="328" t="s">
        <v>12</v>
      </c>
      <c r="E1277" s="335" t="s">
        <v>541</v>
      </c>
      <c r="F1277" s="402"/>
      <c r="G1277" s="524"/>
      <c r="H1277" s="535"/>
      <c r="I1277" s="405"/>
    </row>
    <row r="1278" spans="1:9" ht="18" customHeight="1" x14ac:dyDescent="0.25">
      <c r="A1278" s="397">
        <v>21020400</v>
      </c>
      <c r="B1278" s="363"/>
      <c r="C1278" s="397"/>
      <c r="D1278" s="363"/>
      <c r="E1278" s="398" t="s">
        <v>464</v>
      </c>
      <c r="F1278" s="402"/>
      <c r="G1278" s="524"/>
      <c r="H1278" s="535"/>
      <c r="I1278" s="405"/>
    </row>
    <row r="1279" spans="1:9" ht="18" customHeight="1" x14ac:dyDescent="0.25">
      <c r="A1279" s="328">
        <v>21020401</v>
      </c>
      <c r="B1279" s="409" t="s">
        <v>21</v>
      </c>
      <c r="C1279" s="328"/>
      <c r="D1279" s="328" t="s">
        <v>12</v>
      </c>
      <c r="E1279" s="335" t="s">
        <v>448</v>
      </c>
      <c r="F1279" s="402"/>
      <c r="G1279" s="402"/>
      <c r="H1279" s="405">
        <v>47827.360000000001</v>
      </c>
      <c r="I1279" s="405">
        <v>71741.039999999994</v>
      </c>
    </row>
    <row r="1280" spans="1:9" ht="18" customHeight="1" x14ac:dyDescent="0.25">
      <c r="A1280" s="328">
        <v>21020402</v>
      </c>
      <c r="B1280" s="409" t="s">
        <v>21</v>
      </c>
      <c r="C1280" s="328"/>
      <c r="D1280" s="328" t="s">
        <v>12</v>
      </c>
      <c r="E1280" s="335" t="s">
        <v>449</v>
      </c>
      <c r="F1280" s="402"/>
      <c r="G1280" s="402"/>
      <c r="H1280" s="405">
        <v>27329.919999999998</v>
      </c>
      <c r="I1280" s="405">
        <v>40994.879999999997</v>
      </c>
    </row>
    <row r="1281" spans="1:9" ht="18" customHeight="1" x14ac:dyDescent="0.25">
      <c r="A1281" s="328">
        <v>21020403</v>
      </c>
      <c r="B1281" s="409" t="s">
        <v>21</v>
      </c>
      <c r="C1281" s="328"/>
      <c r="D1281" s="328" t="s">
        <v>12</v>
      </c>
      <c r="E1281" s="335" t="s">
        <v>450</v>
      </c>
      <c r="F1281" s="402"/>
      <c r="H1281" s="405">
        <v>5040</v>
      </c>
      <c r="I1281" s="405">
        <v>7560</v>
      </c>
    </row>
    <row r="1282" spans="1:9" ht="18" customHeight="1" x14ac:dyDescent="0.25">
      <c r="A1282" s="328">
        <v>21020404</v>
      </c>
      <c r="B1282" s="409" t="s">
        <v>21</v>
      </c>
      <c r="C1282" s="328"/>
      <c r="D1282" s="328" t="s">
        <v>12</v>
      </c>
      <c r="E1282" s="335" t="s">
        <v>408</v>
      </c>
      <c r="F1282" s="402"/>
      <c r="G1282" s="402"/>
      <c r="H1282" s="405">
        <v>6832.48</v>
      </c>
      <c r="I1282" s="405">
        <v>10248.719999999999</v>
      </c>
    </row>
    <row r="1283" spans="1:9" ht="18" customHeight="1" x14ac:dyDescent="0.25">
      <c r="A1283" s="328" t="s">
        <v>648</v>
      </c>
      <c r="B1283" s="409" t="s">
        <v>21</v>
      </c>
      <c r="C1283" s="328"/>
      <c r="D1283" s="328" t="s">
        <v>12</v>
      </c>
      <c r="E1283" s="335" t="s">
        <v>451</v>
      </c>
      <c r="F1283" s="402"/>
      <c r="G1283" s="402"/>
      <c r="H1283" s="535"/>
      <c r="I1283" s="405"/>
    </row>
    <row r="1284" spans="1:9" ht="18" customHeight="1" x14ac:dyDescent="0.25">
      <c r="A1284" s="328">
        <v>21020415</v>
      </c>
      <c r="B1284" s="409" t="s">
        <v>21</v>
      </c>
      <c r="C1284" s="328"/>
      <c r="D1284" s="328" t="s">
        <v>12</v>
      </c>
      <c r="E1284" s="335" t="s">
        <v>452</v>
      </c>
      <c r="F1284" s="402"/>
      <c r="G1284" s="402"/>
      <c r="H1284" s="405">
        <v>25790</v>
      </c>
      <c r="I1284" s="405">
        <v>38685</v>
      </c>
    </row>
    <row r="1285" spans="1:9" ht="18" customHeight="1" x14ac:dyDescent="0.25">
      <c r="A1285" s="397">
        <v>21020500</v>
      </c>
      <c r="B1285" s="363"/>
      <c r="C1285" s="397"/>
      <c r="D1285" s="363"/>
      <c r="E1285" s="398" t="s">
        <v>465</v>
      </c>
      <c r="F1285" s="402"/>
      <c r="G1285" s="524"/>
      <c r="H1285" s="535"/>
      <c r="I1285" s="405"/>
    </row>
    <row r="1286" spans="1:9" ht="18" customHeight="1" x14ac:dyDescent="0.25">
      <c r="A1286" s="328">
        <v>21020501</v>
      </c>
      <c r="B1286" s="409" t="s">
        <v>21</v>
      </c>
      <c r="C1286" s="328"/>
      <c r="D1286" s="328" t="s">
        <v>12</v>
      </c>
      <c r="E1286" s="335" t="s">
        <v>448</v>
      </c>
      <c r="F1286" s="402">
        <v>113416.35</v>
      </c>
      <c r="G1286" s="524">
        <v>170124.52499999999</v>
      </c>
      <c r="H1286" s="405">
        <v>75561.64</v>
      </c>
      <c r="I1286" s="405">
        <v>113342.46</v>
      </c>
    </row>
    <row r="1287" spans="1:9" ht="18" customHeight="1" x14ac:dyDescent="0.25">
      <c r="A1287" s="427">
        <v>21020502</v>
      </c>
      <c r="B1287" s="409" t="s">
        <v>21</v>
      </c>
      <c r="C1287" s="427"/>
      <c r="D1287" s="328" t="s">
        <v>12</v>
      </c>
      <c r="E1287" s="335" t="s">
        <v>449</v>
      </c>
      <c r="F1287" s="402">
        <v>64809.1</v>
      </c>
      <c r="G1287" s="524">
        <v>97213.65</v>
      </c>
      <c r="H1287" s="405">
        <v>43178.080000000002</v>
      </c>
      <c r="I1287" s="405">
        <v>64767.12</v>
      </c>
    </row>
    <row r="1288" spans="1:9" ht="18" customHeight="1" x14ac:dyDescent="0.25">
      <c r="A1288" s="427">
        <v>21020503</v>
      </c>
      <c r="B1288" s="409" t="s">
        <v>21</v>
      </c>
      <c r="C1288" s="427"/>
      <c r="D1288" s="328" t="s">
        <v>12</v>
      </c>
      <c r="E1288" s="335" t="s">
        <v>450</v>
      </c>
      <c r="F1288" s="402">
        <v>9180</v>
      </c>
      <c r="G1288" s="524">
        <v>13770</v>
      </c>
      <c r="H1288" s="405">
        <v>10800</v>
      </c>
      <c r="I1288" s="405">
        <v>16200</v>
      </c>
    </row>
    <row r="1289" spans="1:9" ht="18" customHeight="1" x14ac:dyDescent="0.25">
      <c r="A1289" s="427">
        <v>21020504</v>
      </c>
      <c r="B1289" s="409" t="s">
        <v>21</v>
      </c>
      <c r="C1289" s="427"/>
      <c r="D1289" s="328" t="s">
        <v>12</v>
      </c>
      <c r="E1289" s="335" t="s">
        <v>408</v>
      </c>
      <c r="F1289" s="402">
        <v>16202.7</v>
      </c>
      <c r="G1289" s="524">
        <v>24304.05</v>
      </c>
      <c r="H1289" s="405">
        <v>10794.52</v>
      </c>
      <c r="I1289" s="405">
        <v>16191.78</v>
      </c>
    </row>
    <row r="1290" spans="1:9" ht="18" customHeight="1" x14ac:dyDescent="0.25">
      <c r="A1290" s="427" t="s">
        <v>648</v>
      </c>
      <c r="B1290" s="409" t="s">
        <v>21</v>
      </c>
      <c r="C1290" s="427"/>
      <c r="D1290" s="328" t="s">
        <v>12</v>
      </c>
      <c r="E1290" s="335" t="s">
        <v>451</v>
      </c>
      <c r="F1290" s="402">
        <v>0</v>
      </c>
      <c r="G1290" s="524">
        <v>0</v>
      </c>
      <c r="H1290" s="535"/>
      <c r="I1290" s="405"/>
    </row>
    <row r="1291" spans="1:9" ht="18" customHeight="1" x14ac:dyDescent="0.25">
      <c r="A1291" s="427">
        <v>21020515</v>
      </c>
      <c r="B1291" s="409" t="s">
        <v>21</v>
      </c>
      <c r="C1291" s="427"/>
      <c r="D1291" s="328" t="s">
        <v>12</v>
      </c>
      <c r="E1291" s="335" t="s">
        <v>452</v>
      </c>
      <c r="F1291" s="402">
        <v>118202.7</v>
      </c>
      <c r="G1291" s="524">
        <v>177304.05</v>
      </c>
      <c r="H1291" s="405">
        <v>140625.84</v>
      </c>
      <c r="I1291" s="405">
        <v>210938.76</v>
      </c>
    </row>
    <row r="1292" spans="1:9" ht="18" customHeight="1" x14ac:dyDescent="0.25">
      <c r="A1292" s="427"/>
      <c r="B1292" s="409" t="s">
        <v>21</v>
      </c>
      <c r="C1292" s="427"/>
      <c r="D1292" s="328" t="s">
        <v>12</v>
      </c>
      <c r="E1292" s="335" t="s">
        <v>532</v>
      </c>
      <c r="F1292" s="402"/>
      <c r="G1292" s="532">
        <v>1050000</v>
      </c>
      <c r="H1292" s="422">
        <f>SUM(G1292/35000*20000)</f>
        <v>600000</v>
      </c>
      <c r="I1292" s="406"/>
    </row>
    <row r="1293" spans="1:9" ht="18" customHeight="1" x14ac:dyDescent="0.25">
      <c r="A1293" s="425">
        <v>21020600</v>
      </c>
      <c r="B1293" s="424"/>
      <c r="C1293" s="425"/>
      <c r="D1293" s="424"/>
      <c r="E1293" s="398" t="s">
        <v>418</v>
      </c>
      <c r="F1293" s="402"/>
      <c r="G1293" s="524"/>
      <c r="H1293" s="402"/>
      <c r="I1293" s="402"/>
    </row>
    <row r="1294" spans="1:9" ht="18" customHeight="1" x14ac:dyDescent="0.25">
      <c r="A1294" s="427">
        <v>21020605</v>
      </c>
      <c r="B1294" s="409" t="s">
        <v>21</v>
      </c>
      <c r="C1294" s="427"/>
      <c r="D1294" s="328" t="s">
        <v>12</v>
      </c>
      <c r="E1294" s="401" t="s">
        <v>518</v>
      </c>
      <c r="F1294" s="402"/>
      <c r="G1294" s="524"/>
      <c r="H1294" s="402"/>
      <c r="I1294" s="402"/>
    </row>
    <row r="1295" spans="1:9" ht="18" customHeight="1" x14ac:dyDescent="0.25">
      <c r="A1295" s="410">
        <v>22000000</v>
      </c>
      <c r="B1295" s="411"/>
      <c r="C1295" s="410"/>
      <c r="D1295" s="411"/>
      <c r="E1295" s="412" t="s">
        <v>519</v>
      </c>
      <c r="F1295" s="402"/>
      <c r="G1295" s="524"/>
      <c r="H1295" s="402"/>
      <c r="I1295" s="402"/>
    </row>
    <row r="1296" spans="1:9" ht="18" customHeight="1" x14ac:dyDescent="0.25">
      <c r="A1296" s="410">
        <v>22020100</v>
      </c>
      <c r="B1296" s="411"/>
      <c r="C1296" s="410"/>
      <c r="D1296" s="411"/>
      <c r="E1296" s="412" t="s">
        <v>480</v>
      </c>
      <c r="F1296" s="402"/>
      <c r="G1296" s="524"/>
      <c r="H1296" s="402"/>
      <c r="I1296" s="402"/>
    </row>
    <row r="1297" spans="1:9" ht="41.1" customHeight="1" x14ac:dyDescent="0.25">
      <c r="A1297" s="492">
        <v>22020101</v>
      </c>
      <c r="B1297" s="409" t="s">
        <v>21</v>
      </c>
      <c r="C1297" s="492"/>
      <c r="D1297" s="328" t="s">
        <v>12</v>
      </c>
      <c r="E1297" s="578" t="s">
        <v>649</v>
      </c>
      <c r="F1297" s="524">
        <v>6000000</v>
      </c>
      <c r="G1297" s="524">
        <v>8000000</v>
      </c>
      <c r="H1297" s="589">
        <v>4400000</v>
      </c>
      <c r="I1297" s="402">
        <v>8000000</v>
      </c>
    </row>
    <row r="1298" spans="1:9" ht="18" customHeight="1" x14ac:dyDescent="0.25">
      <c r="A1298" s="492">
        <v>22020102</v>
      </c>
      <c r="B1298" s="409" t="s">
        <v>21</v>
      </c>
      <c r="C1298" s="492"/>
      <c r="D1298" s="328" t="s">
        <v>12</v>
      </c>
      <c r="E1298" s="568" t="s">
        <v>422</v>
      </c>
      <c r="F1298" s="576">
        <v>160000</v>
      </c>
      <c r="G1298" s="524">
        <v>200000</v>
      </c>
      <c r="H1298" s="577">
        <v>120000</v>
      </c>
      <c r="I1298" s="402">
        <v>200000</v>
      </c>
    </row>
    <row r="1299" spans="1:9" ht="18" customHeight="1" x14ac:dyDescent="0.25">
      <c r="A1299" s="492">
        <v>22020103</v>
      </c>
      <c r="B1299" s="409" t="s">
        <v>21</v>
      </c>
      <c r="C1299" s="492"/>
      <c r="D1299" s="328" t="s">
        <v>12</v>
      </c>
      <c r="E1299" s="568" t="s">
        <v>482</v>
      </c>
      <c r="F1299" s="576"/>
      <c r="G1299" s="524"/>
      <c r="H1299" s="576"/>
      <c r="I1299" s="402"/>
    </row>
    <row r="1300" spans="1:9" ht="18" customHeight="1" x14ac:dyDescent="0.25">
      <c r="A1300" s="492">
        <v>22020104</v>
      </c>
      <c r="B1300" s="409" t="s">
        <v>21</v>
      </c>
      <c r="C1300" s="492"/>
      <c r="D1300" s="328" t="s">
        <v>12</v>
      </c>
      <c r="E1300" s="568" t="s">
        <v>423</v>
      </c>
      <c r="F1300" s="576"/>
      <c r="G1300" s="524"/>
      <c r="H1300" s="576"/>
      <c r="I1300" s="402"/>
    </row>
    <row r="1301" spans="1:9" ht="18" customHeight="1" x14ac:dyDescent="0.25">
      <c r="A1301" s="410">
        <v>22020300</v>
      </c>
      <c r="B1301" s="411"/>
      <c r="C1301" s="410"/>
      <c r="D1301" s="411"/>
      <c r="E1301" s="412" t="s">
        <v>468</v>
      </c>
      <c r="F1301" s="402"/>
      <c r="G1301" s="524"/>
      <c r="H1301" s="402"/>
      <c r="I1301" s="402"/>
    </row>
    <row r="1302" spans="1:9" ht="18" customHeight="1" x14ac:dyDescent="0.25">
      <c r="A1302" s="334">
        <v>22020311</v>
      </c>
      <c r="B1302" s="409" t="s">
        <v>21</v>
      </c>
      <c r="C1302" s="334"/>
      <c r="D1302" s="328" t="s">
        <v>12</v>
      </c>
      <c r="E1302" s="413" t="s">
        <v>650</v>
      </c>
      <c r="F1302" s="402">
        <v>5800000</v>
      </c>
      <c r="G1302" s="524">
        <v>7000000</v>
      </c>
      <c r="H1302" s="429">
        <v>3000000</v>
      </c>
      <c r="I1302" s="402">
        <v>7000000</v>
      </c>
    </row>
    <row r="1303" spans="1:9" ht="18" customHeight="1" x14ac:dyDescent="0.25">
      <c r="A1303" s="334">
        <v>22020313</v>
      </c>
      <c r="B1303" s="409" t="s">
        <v>21</v>
      </c>
      <c r="C1303" s="334"/>
      <c r="D1303" s="328" t="s">
        <v>12</v>
      </c>
      <c r="E1303" s="413" t="s">
        <v>458</v>
      </c>
      <c r="F1303" s="402"/>
      <c r="G1303" s="524"/>
      <c r="H1303" s="402"/>
      <c r="I1303" s="402"/>
    </row>
    <row r="1304" spans="1:9" ht="18.75" x14ac:dyDescent="0.25">
      <c r="A1304" s="410"/>
      <c r="B1304" s="411"/>
      <c r="C1304" s="410"/>
      <c r="D1304" s="411"/>
      <c r="E1304" s="388" t="s">
        <v>53</v>
      </c>
      <c r="F1304" s="532">
        <f>SUM(F1263:F1294)</f>
        <v>2771022.1000000006</v>
      </c>
      <c r="G1304" s="532">
        <f>SUM(G1263:G1294)</f>
        <v>5206533.1499999994</v>
      </c>
      <c r="H1304" s="532">
        <f>SUM(H1263:H1294)</f>
        <v>1346319.9</v>
      </c>
      <c r="I1304" s="406">
        <f>SUM(I1263:I1294)</f>
        <v>1639479.8499999999</v>
      </c>
    </row>
    <row r="1305" spans="1:9" ht="18.75" x14ac:dyDescent="0.25">
      <c r="A1305" s="382"/>
      <c r="B1305" s="381"/>
      <c r="C1305" s="382"/>
      <c r="D1305" s="381"/>
      <c r="E1305" s="383" t="s">
        <v>420</v>
      </c>
      <c r="F1305" s="433">
        <f>SUM(F1297:F1303)</f>
        <v>11960000</v>
      </c>
      <c r="G1305" s="433">
        <f>SUM(G1297:G1303)</f>
        <v>15200000</v>
      </c>
      <c r="H1305" s="433">
        <f>SUM(H1297:H1303)</f>
        <v>7520000</v>
      </c>
      <c r="I1305" s="536">
        <f>SUM(I1297:I1303)</f>
        <v>15200000</v>
      </c>
    </row>
    <row r="1306" spans="1:9" ht="18.75" x14ac:dyDescent="0.25">
      <c r="A1306" s="588"/>
      <c r="B1306" s="437"/>
      <c r="C1306" s="541"/>
      <c r="D1306" s="439"/>
      <c r="E1306" s="563" t="s">
        <v>57</v>
      </c>
      <c r="F1306" s="564">
        <f>SUM(F1304:F1305)</f>
        <v>14731022.100000001</v>
      </c>
      <c r="G1306" s="564">
        <f>SUM(G1304:G1305)</f>
        <v>20406533.149999999</v>
      </c>
      <c r="H1306" s="564">
        <f>SUM(H1304:H1305)</f>
        <v>8866319.9000000004</v>
      </c>
      <c r="I1306" s="565">
        <f>SUM(I1304:I1305)</f>
        <v>16839479.850000001</v>
      </c>
    </row>
    <row r="1307" spans="1:9" ht="18.75" x14ac:dyDescent="0.25">
      <c r="A1307" s="969" t="s">
        <v>85</v>
      </c>
      <c r="B1307" s="970"/>
      <c r="C1307" s="970"/>
      <c r="D1307" s="970"/>
      <c r="E1307" s="970"/>
      <c r="F1307" s="970"/>
      <c r="G1307" s="970"/>
      <c r="H1307" s="970"/>
      <c r="I1307" s="971"/>
    </row>
    <row r="1308" spans="1:9" ht="18.75" x14ac:dyDescent="0.25">
      <c r="A1308" s="972" t="s">
        <v>1</v>
      </c>
      <c r="B1308" s="973"/>
      <c r="C1308" s="973"/>
      <c r="D1308" s="973"/>
      <c r="E1308" s="973"/>
      <c r="F1308" s="973"/>
      <c r="G1308" s="973"/>
      <c r="H1308" s="973"/>
      <c r="I1308" s="974"/>
    </row>
    <row r="1309" spans="1:9" ht="21.75" customHeight="1" x14ac:dyDescent="0.25">
      <c r="A1309" s="972" t="s">
        <v>58</v>
      </c>
      <c r="B1309" s="973"/>
      <c r="C1309" s="973"/>
      <c r="D1309" s="973"/>
      <c r="E1309" s="973"/>
      <c r="F1309" s="973"/>
      <c r="G1309" s="973"/>
      <c r="H1309" s="973"/>
      <c r="I1309" s="974"/>
    </row>
    <row r="1310" spans="1:9" ht="18.75" customHeight="1" x14ac:dyDescent="0.25">
      <c r="A1310" s="975" t="s">
        <v>379</v>
      </c>
      <c r="B1310" s="976"/>
      <c r="C1310" s="976"/>
      <c r="D1310" s="976"/>
      <c r="E1310" s="976"/>
      <c r="F1310" s="976"/>
      <c r="G1310" s="976"/>
      <c r="H1310" s="976"/>
      <c r="I1310" s="977"/>
    </row>
    <row r="1311" spans="1:9" ht="29.25" customHeight="1" x14ac:dyDescent="0.25">
      <c r="A1311" s="993" t="s">
        <v>651</v>
      </c>
      <c r="B1311" s="994"/>
      <c r="C1311" s="994"/>
      <c r="D1311" s="994"/>
      <c r="E1311" s="994"/>
      <c r="F1311" s="994"/>
      <c r="G1311" s="994"/>
      <c r="H1311" s="994"/>
      <c r="I1311" s="995"/>
    </row>
    <row r="1312" spans="1:9" s="311" customFormat="1" ht="35.25" x14ac:dyDescent="0.25">
      <c r="A1312" s="390" t="s">
        <v>380</v>
      </c>
      <c r="B1312" s="322" t="s">
        <v>88</v>
      </c>
      <c r="C1312" s="322" t="s">
        <v>381</v>
      </c>
      <c r="D1312" s="322" t="s">
        <v>5</v>
      </c>
      <c r="E1312" s="391" t="s">
        <v>89</v>
      </c>
      <c r="F1312" s="322" t="s">
        <v>7</v>
      </c>
      <c r="G1312" s="322" t="s">
        <v>8</v>
      </c>
      <c r="H1312" s="320" t="s">
        <v>382</v>
      </c>
      <c r="I1312" s="416" t="s">
        <v>10</v>
      </c>
    </row>
    <row r="1313" spans="1:9" ht="18" customHeight="1" x14ac:dyDescent="0.25">
      <c r="A1313" s="444">
        <v>20000000</v>
      </c>
      <c r="B1313" s="443"/>
      <c r="C1313" s="444"/>
      <c r="D1313" s="443"/>
      <c r="E1313" s="445" t="s">
        <v>47</v>
      </c>
      <c r="F1313" s="421"/>
      <c r="G1313" s="421"/>
      <c r="H1313" s="421"/>
      <c r="I1313" s="421"/>
    </row>
    <row r="1314" spans="1:9" ht="18" customHeight="1" x14ac:dyDescent="0.25">
      <c r="A1314" s="397">
        <v>21000000</v>
      </c>
      <c r="B1314" s="363"/>
      <c r="C1314" s="397"/>
      <c r="D1314" s="363"/>
      <c r="E1314" s="398" t="s">
        <v>53</v>
      </c>
      <c r="F1314" s="369"/>
      <c r="G1314" s="369"/>
      <c r="H1314" s="369"/>
      <c r="I1314" s="369"/>
    </row>
    <row r="1315" spans="1:9" ht="18" customHeight="1" x14ac:dyDescent="0.25">
      <c r="A1315" s="397">
        <v>21010000</v>
      </c>
      <c r="B1315" s="363"/>
      <c r="C1315" s="397"/>
      <c r="D1315" s="363"/>
      <c r="E1315" s="398" t="s">
        <v>402</v>
      </c>
      <c r="F1315" s="369"/>
      <c r="G1315" s="369"/>
      <c r="H1315" s="369"/>
      <c r="I1315" s="369"/>
    </row>
    <row r="1316" spans="1:9" ht="18" customHeight="1" x14ac:dyDescent="0.25">
      <c r="A1316" s="397">
        <v>21010300</v>
      </c>
      <c r="B1316" s="363"/>
      <c r="C1316" s="397"/>
      <c r="D1316" s="363"/>
      <c r="E1316" s="398" t="s">
        <v>609</v>
      </c>
      <c r="F1316" s="369"/>
      <c r="G1316" s="369"/>
      <c r="H1316" s="369"/>
      <c r="I1316" s="369"/>
    </row>
    <row r="1317" spans="1:9" ht="18" customHeight="1" x14ac:dyDescent="0.25">
      <c r="A1317" s="328">
        <v>21010302</v>
      </c>
      <c r="B1317" s="409" t="s">
        <v>21</v>
      </c>
      <c r="C1317" s="328"/>
      <c r="D1317" s="328" t="s">
        <v>12</v>
      </c>
      <c r="E1317" s="335" t="s">
        <v>652</v>
      </c>
      <c r="F1317" s="402">
        <v>7182996.4000000004</v>
      </c>
      <c r="G1317" s="524">
        <v>10774494.6</v>
      </c>
      <c r="H1317" s="404">
        <v>5217408</v>
      </c>
      <c r="I1317" s="404">
        <v>7826112</v>
      </c>
    </row>
    <row r="1318" spans="1:9" ht="18" customHeight="1" x14ac:dyDescent="0.25">
      <c r="A1318" s="328">
        <v>21010303</v>
      </c>
      <c r="B1318" s="409" t="s">
        <v>21</v>
      </c>
      <c r="C1318" s="328"/>
      <c r="D1318" s="328" t="s">
        <v>12</v>
      </c>
      <c r="E1318" s="335" t="s">
        <v>611</v>
      </c>
      <c r="F1318" s="402">
        <v>2245844.5</v>
      </c>
      <c r="G1318" s="524">
        <v>3368766.75</v>
      </c>
      <c r="H1318" s="405">
        <v>2592312.96</v>
      </c>
      <c r="I1318" s="405">
        <v>3888469.44</v>
      </c>
    </row>
    <row r="1319" spans="1:9" ht="18" customHeight="1" x14ac:dyDescent="0.25">
      <c r="A1319" s="328">
        <v>21010304</v>
      </c>
      <c r="B1319" s="409" t="s">
        <v>21</v>
      </c>
      <c r="C1319" s="328"/>
      <c r="D1319" s="328" t="s">
        <v>12</v>
      </c>
      <c r="E1319" s="335" t="s">
        <v>612</v>
      </c>
      <c r="F1319" s="402">
        <v>1488407.8</v>
      </c>
      <c r="G1319" s="524">
        <v>2232611.7000000002</v>
      </c>
      <c r="H1319" s="405">
        <v>606842.16</v>
      </c>
      <c r="I1319" s="405">
        <v>910263.24</v>
      </c>
    </row>
    <row r="1320" spans="1:9" ht="18" customHeight="1" x14ac:dyDescent="0.25">
      <c r="A1320" s="403">
        <v>21010106</v>
      </c>
      <c r="B1320" s="409" t="s">
        <v>21</v>
      </c>
      <c r="C1320" s="328"/>
      <c r="D1320" s="328" t="s">
        <v>12</v>
      </c>
      <c r="E1320" s="401" t="s">
        <v>462</v>
      </c>
      <c r="F1320" s="402">
        <v>0</v>
      </c>
      <c r="G1320" s="524">
        <v>0</v>
      </c>
      <c r="H1320" s="535"/>
      <c r="I1320" s="405"/>
    </row>
    <row r="1321" spans="1:9" ht="18" customHeight="1" x14ac:dyDescent="0.25">
      <c r="A1321" s="449"/>
      <c r="B1321" s="409" t="s">
        <v>21</v>
      </c>
      <c r="C1321" s="328"/>
      <c r="D1321" s="328" t="s">
        <v>12</v>
      </c>
      <c r="E1321" s="335" t="s">
        <v>513</v>
      </c>
      <c r="F1321" s="402">
        <v>0</v>
      </c>
      <c r="G1321" s="524">
        <v>0</v>
      </c>
      <c r="H1321" s="535"/>
      <c r="I1321" s="405">
        <v>360000</v>
      </c>
    </row>
    <row r="1322" spans="1:9" ht="18" customHeight="1" x14ac:dyDescent="0.25">
      <c r="A1322" s="397">
        <v>21020000</v>
      </c>
      <c r="B1322" s="363"/>
      <c r="C1322" s="397"/>
      <c r="D1322" s="363"/>
      <c r="E1322" s="398" t="s">
        <v>405</v>
      </c>
      <c r="F1322" s="402">
        <v>0</v>
      </c>
      <c r="G1322" s="524">
        <v>0</v>
      </c>
      <c r="H1322" s="535"/>
      <c r="I1322" s="405"/>
    </row>
    <row r="1323" spans="1:9" ht="18" customHeight="1" x14ac:dyDescent="0.25">
      <c r="A1323" s="397">
        <v>21020300</v>
      </c>
      <c r="B1323" s="363"/>
      <c r="C1323" s="397"/>
      <c r="D1323" s="363"/>
      <c r="E1323" s="398" t="s">
        <v>447</v>
      </c>
      <c r="F1323" s="402">
        <v>0</v>
      </c>
      <c r="G1323" s="524">
        <v>0</v>
      </c>
      <c r="H1323" s="535"/>
      <c r="I1323" s="405"/>
    </row>
    <row r="1324" spans="1:9" ht="18" customHeight="1" x14ac:dyDescent="0.25">
      <c r="A1324" s="328">
        <v>21020312</v>
      </c>
      <c r="B1324" s="409" t="s">
        <v>21</v>
      </c>
      <c r="C1324" s="328"/>
      <c r="D1324" s="328" t="s">
        <v>12</v>
      </c>
      <c r="E1324" s="335" t="s">
        <v>451</v>
      </c>
      <c r="F1324" s="402">
        <v>0</v>
      </c>
      <c r="G1324" s="524">
        <v>0</v>
      </c>
      <c r="H1324" s="535"/>
      <c r="I1324" s="405"/>
    </row>
    <row r="1325" spans="1:9" ht="18" customHeight="1" x14ac:dyDescent="0.25">
      <c r="A1325" s="328">
        <v>21020320</v>
      </c>
      <c r="B1325" s="409" t="s">
        <v>21</v>
      </c>
      <c r="C1325" s="328"/>
      <c r="D1325" s="328" t="s">
        <v>12</v>
      </c>
      <c r="E1325" s="335" t="s">
        <v>653</v>
      </c>
      <c r="F1325" s="402">
        <v>532056.65</v>
      </c>
      <c r="G1325" s="524">
        <v>798084.97499999998</v>
      </c>
      <c r="H1325" s="405">
        <v>482130</v>
      </c>
      <c r="I1325" s="405">
        <v>723195</v>
      </c>
    </row>
    <row r="1326" spans="1:9" ht="18" customHeight="1" x14ac:dyDescent="0.25">
      <c r="A1326" s="328">
        <v>21020327</v>
      </c>
      <c r="B1326" s="409" t="s">
        <v>21</v>
      </c>
      <c r="C1326" s="328"/>
      <c r="D1326" s="328" t="s">
        <v>12</v>
      </c>
      <c r="E1326" s="335" t="s">
        <v>615</v>
      </c>
      <c r="F1326" s="402">
        <v>143820</v>
      </c>
      <c r="G1326" s="524">
        <v>215730</v>
      </c>
      <c r="H1326" s="405">
        <v>112800</v>
      </c>
      <c r="I1326" s="405">
        <v>169200</v>
      </c>
    </row>
    <row r="1327" spans="1:9" ht="18" customHeight="1" x14ac:dyDescent="0.25">
      <c r="A1327" s="518">
        <v>21020126</v>
      </c>
      <c r="B1327" s="409" t="s">
        <v>21</v>
      </c>
      <c r="C1327" s="328"/>
      <c r="D1327" s="328" t="s">
        <v>12</v>
      </c>
      <c r="E1327" s="493" t="s">
        <v>617</v>
      </c>
      <c r="F1327" s="402">
        <v>0</v>
      </c>
      <c r="G1327" s="524">
        <v>0</v>
      </c>
      <c r="H1327" s="535"/>
      <c r="I1327" s="405"/>
    </row>
    <row r="1328" spans="1:9" ht="18" customHeight="1" x14ac:dyDescent="0.25">
      <c r="A1328" s="518">
        <v>21020116</v>
      </c>
      <c r="B1328" s="409" t="s">
        <v>21</v>
      </c>
      <c r="C1328" s="328"/>
      <c r="D1328" s="328" t="s">
        <v>12</v>
      </c>
      <c r="E1328" s="493" t="s">
        <v>616</v>
      </c>
      <c r="F1328" s="402">
        <v>623492</v>
      </c>
      <c r="G1328" s="524">
        <v>935238</v>
      </c>
      <c r="H1328" s="405"/>
      <c r="I1328" s="405"/>
    </row>
    <row r="1329" spans="1:9" ht="18" customHeight="1" x14ac:dyDescent="0.25">
      <c r="A1329" s="397">
        <v>21020400</v>
      </c>
      <c r="B1329" s="363"/>
      <c r="C1329" s="397"/>
      <c r="D1329" s="363"/>
      <c r="E1329" s="398" t="s">
        <v>464</v>
      </c>
      <c r="F1329" s="402">
        <v>0</v>
      </c>
      <c r="G1329" s="524">
        <v>0</v>
      </c>
      <c r="H1329" s="535"/>
      <c r="I1329" s="405"/>
    </row>
    <row r="1330" spans="1:9" ht="18" customHeight="1" x14ac:dyDescent="0.25">
      <c r="A1330" s="328">
        <v>21020412</v>
      </c>
      <c r="B1330" s="409" t="s">
        <v>21</v>
      </c>
      <c r="C1330" s="328"/>
      <c r="D1330" s="328" t="s">
        <v>12</v>
      </c>
      <c r="E1330" s="335" t="s">
        <v>451</v>
      </c>
      <c r="F1330" s="402">
        <v>194536.1</v>
      </c>
      <c r="G1330" s="524">
        <v>291804.15000000002</v>
      </c>
      <c r="H1330" s="405"/>
      <c r="I1330" s="405"/>
    </row>
    <row r="1331" spans="1:9" ht="18" customHeight="1" x14ac:dyDescent="0.25">
      <c r="A1331" s="328">
        <v>21020420</v>
      </c>
      <c r="B1331" s="409" t="s">
        <v>21</v>
      </c>
      <c r="C1331" s="328"/>
      <c r="D1331" s="328" t="s">
        <v>12</v>
      </c>
      <c r="E1331" s="335" t="s">
        <v>653</v>
      </c>
      <c r="F1331" s="402">
        <v>218932.8</v>
      </c>
      <c r="G1331" s="524">
        <v>328399.2</v>
      </c>
      <c r="H1331" s="405">
        <v>192987.04</v>
      </c>
      <c r="I1331" s="405">
        <v>289480.56</v>
      </c>
    </row>
    <row r="1332" spans="1:9" ht="18" customHeight="1" x14ac:dyDescent="0.25">
      <c r="A1332" s="328">
        <v>21020427</v>
      </c>
      <c r="B1332" s="409" t="s">
        <v>21</v>
      </c>
      <c r="C1332" s="328"/>
      <c r="D1332" s="328" t="s">
        <v>12</v>
      </c>
      <c r="E1332" s="335" t="s">
        <v>615</v>
      </c>
      <c r="F1332" s="402">
        <v>95880</v>
      </c>
      <c r="G1332" s="524">
        <v>143820</v>
      </c>
      <c r="H1332" s="405">
        <v>112800</v>
      </c>
      <c r="I1332" s="405">
        <v>169200</v>
      </c>
    </row>
    <row r="1333" spans="1:9" ht="18" customHeight="1" x14ac:dyDescent="0.25">
      <c r="A1333" s="397">
        <v>21020500</v>
      </c>
      <c r="B1333" s="363"/>
      <c r="C1333" s="397"/>
      <c r="D1333" s="363"/>
      <c r="E1333" s="398" t="s">
        <v>465</v>
      </c>
      <c r="F1333" s="402">
        <v>0</v>
      </c>
      <c r="G1333" s="524">
        <v>0</v>
      </c>
      <c r="H1333" s="535"/>
      <c r="I1333" s="405"/>
    </row>
    <row r="1334" spans="1:9" ht="18" customHeight="1" x14ac:dyDescent="0.25">
      <c r="A1334" s="397" t="s">
        <v>648</v>
      </c>
      <c r="B1334" s="363"/>
      <c r="C1334" s="397"/>
      <c r="D1334" s="363"/>
      <c r="E1334" s="401" t="s">
        <v>654</v>
      </c>
      <c r="F1334" s="402">
        <v>125041.8</v>
      </c>
      <c r="G1334" s="524">
        <v>187562.7</v>
      </c>
      <c r="H1334" s="405">
        <v>60684.72</v>
      </c>
      <c r="I1334" s="405">
        <v>91027.08</v>
      </c>
    </row>
    <row r="1335" spans="1:9" ht="18" customHeight="1" x14ac:dyDescent="0.25">
      <c r="A1335" s="427">
        <v>21020520</v>
      </c>
      <c r="B1335" s="409" t="s">
        <v>21</v>
      </c>
      <c r="C1335" s="427"/>
      <c r="D1335" s="328" t="s">
        <v>12</v>
      </c>
      <c r="E1335" s="335" t="s">
        <v>653</v>
      </c>
      <c r="F1335" s="402">
        <v>130053.4</v>
      </c>
      <c r="G1335" s="524">
        <v>195080.1</v>
      </c>
      <c r="H1335" s="405">
        <v>112800</v>
      </c>
      <c r="I1335" s="405">
        <v>169200</v>
      </c>
    </row>
    <row r="1336" spans="1:9" ht="18" customHeight="1" x14ac:dyDescent="0.25">
      <c r="A1336" s="427">
        <v>21020527</v>
      </c>
      <c r="B1336" s="409" t="s">
        <v>21</v>
      </c>
      <c r="C1336" s="427"/>
      <c r="D1336" s="328" t="s">
        <v>12</v>
      </c>
      <c r="E1336" s="335" t="s">
        <v>615</v>
      </c>
      <c r="F1336" s="402">
        <v>95880</v>
      </c>
      <c r="G1336" s="524">
        <v>143820</v>
      </c>
      <c r="H1336" s="422"/>
      <c r="I1336" s="402"/>
    </row>
    <row r="1337" spans="1:9" ht="18" customHeight="1" x14ac:dyDescent="0.25">
      <c r="A1337" s="427"/>
      <c r="B1337" s="409" t="s">
        <v>21</v>
      </c>
      <c r="C1337" s="427"/>
      <c r="D1337" s="328" t="s">
        <v>12</v>
      </c>
      <c r="E1337" s="335" t="s">
        <v>532</v>
      </c>
      <c r="F1337" s="402"/>
      <c r="G1337" s="532">
        <v>1050000</v>
      </c>
      <c r="H1337" s="422">
        <f>SUM(G1337/35000*20000)</f>
        <v>600000</v>
      </c>
      <c r="I1337" s="406"/>
    </row>
    <row r="1338" spans="1:9" ht="18" customHeight="1" x14ac:dyDescent="0.25">
      <c r="A1338" s="425">
        <v>21020600</v>
      </c>
      <c r="B1338" s="424"/>
      <c r="C1338" s="425"/>
      <c r="D1338" s="424"/>
      <c r="E1338" s="398" t="s">
        <v>418</v>
      </c>
      <c r="F1338" s="402"/>
      <c r="G1338" s="524"/>
      <c r="H1338" s="402"/>
      <c r="I1338" s="402"/>
    </row>
    <row r="1339" spans="1:9" ht="18" customHeight="1" x14ac:dyDescent="0.25">
      <c r="A1339" s="427">
        <v>21020605</v>
      </c>
      <c r="B1339" s="409" t="s">
        <v>21</v>
      </c>
      <c r="C1339" s="427"/>
      <c r="D1339" s="328" t="s">
        <v>12</v>
      </c>
      <c r="E1339" s="401" t="s">
        <v>518</v>
      </c>
      <c r="F1339" s="402"/>
      <c r="G1339" s="524"/>
      <c r="H1339" s="402"/>
      <c r="I1339" s="402"/>
    </row>
    <row r="1340" spans="1:9" ht="18" customHeight="1" x14ac:dyDescent="0.25">
      <c r="A1340" s="410">
        <v>22000000</v>
      </c>
      <c r="B1340" s="411"/>
      <c r="C1340" s="410"/>
      <c r="D1340" s="411"/>
      <c r="E1340" s="412" t="s">
        <v>519</v>
      </c>
      <c r="F1340" s="402"/>
      <c r="G1340" s="524"/>
      <c r="H1340" s="402"/>
      <c r="I1340" s="402"/>
    </row>
    <row r="1341" spans="1:9" ht="18" customHeight="1" x14ac:dyDescent="0.25">
      <c r="A1341" s="410">
        <v>22020000</v>
      </c>
      <c r="B1341" s="411"/>
      <c r="C1341" s="410"/>
      <c r="D1341" s="411"/>
      <c r="E1341" s="412" t="s">
        <v>420</v>
      </c>
      <c r="F1341" s="402"/>
      <c r="G1341" s="524"/>
      <c r="H1341" s="402"/>
      <c r="I1341" s="402"/>
    </row>
    <row r="1342" spans="1:9" ht="18" customHeight="1" x14ac:dyDescent="0.25">
      <c r="A1342" s="410">
        <v>22020100</v>
      </c>
      <c r="B1342" s="411"/>
      <c r="C1342" s="410"/>
      <c r="D1342" s="411"/>
      <c r="E1342" s="412" t="s">
        <v>480</v>
      </c>
      <c r="F1342" s="402"/>
      <c r="G1342" s="524"/>
      <c r="H1342" s="402"/>
      <c r="I1342" s="402"/>
    </row>
    <row r="1343" spans="1:9" ht="18" customHeight="1" x14ac:dyDescent="0.25">
      <c r="A1343" s="334">
        <v>22020102</v>
      </c>
      <c r="B1343" s="409" t="s">
        <v>17</v>
      </c>
      <c r="C1343" s="334"/>
      <c r="D1343" s="328" t="s">
        <v>12</v>
      </c>
      <c r="E1343" s="413" t="s">
        <v>422</v>
      </c>
      <c r="F1343" s="402"/>
      <c r="G1343" s="524"/>
      <c r="H1343" s="402"/>
      <c r="I1343" s="402"/>
    </row>
    <row r="1344" spans="1:9" ht="18" customHeight="1" x14ac:dyDescent="0.25">
      <c r="A1344" s="410">
        <v>22020300</v>
      </c>
      <c r="B1344" s="411"/>
      <c r="C1344" s="410"/>
      <c r="D1344" s="411"/>
      <c r="E1344" s="412" t="s">
        <v>468</v>
      </c>
      <c r="F1344" s="402"/>
      <c r="G1344" s="524"/>
      <c r="H1344" s="402"/>
      <c r="I1344" s="402"/>
    </row>
    <row r="1345" spans="1:9" ht="18" customHeight="1" x14ac:dyDescent="0.25">
      <c r="A1345" s="334" t="s">
        <v>655</v>
      </c>
      <c r="B1345" s="409" t="s">
        <v>21</v>
      </c>
      <c r="C1345" s="334"/>
      <c r="D1345" s="328" t="s">
        <v>12</v>
      </c>
      <c r="E1345" s="413" t="s">
        <v>622</v>
      </c>
      <c r="F1345" s="402">
        <v>20800000</v>
      </c>
      <c r="G1345" s="524">
        <v>25000000</v>
      </c>
      <c r="H1345" s="402">
        <v>8750000</v>
      </c>
      <c r="I1345" s="402">
        <v>25000000</v>
      </c>
    </row>
    <row r="1346" spans="1:9" ht="18" customHeight="1" x14ac:dyDescent="0.25">
      <c r="A1346" s="334">
        <v>22020313</v>
      </c>
      <c r="B1346" s="409" t="s">
        <v>21</v>
      </c>
      <c r="C1346" s="334"/>
      <c r="D1346" s="328" t="s">
        <v>12</v>
      </c>
      <c r="E1346" s="413" t="s">
        <v>656</v>
      </c>
      <c r="F1346" s="402">
        <v>5678000</v>
      </c>
      <c r="G1346" s="524">
        <v>8000000</v>
      </c>
      <c r="H1346" s="402">
        <v>2600000</v>
      </c>
      <c r="I1346" s="402">
        <v>8000000</v>
      </c>
    </row>
    <row r="1347" spans="1:9" ht="18" customHeight="1" x14ac:dyDescent="0.25">
      <c r="A1347" s="408">
        <v>22020500</v>
      </c>
      <c r="B1347" s="409"/>
      <c r="C1347" s="410"/>
      <c r="D1347" s="411"/>
      <c r="E1347" s="412" t="s">
        <v>427</v>
      </c>
      <c r="F1347" s="431"/>
      <c r="G1347" s="524"/>
      <c r="H1347" s="431"/>
      <c r="I1347" s="402"/>
    </row>
    <row r="1348" spans="1:9" ht="18" customHeight="1" x14ac:dyDescent="0.25">
      <c r="A1348" s="332">
        <v>22020501</v>
      </c>
      <c r="B1348" s="409" t="s">
        <v>21</v>
      </c>
      <c r="C1348" s="334"/>
      <c r="D1348" s="328" t="s">
        <v>12</v>
      </c>
      <c r="E1348" s="413" t="s">
        <v>428</v>
      </c>
      <c r="F1348" s="431">
        <v>6450000</v>
      </c>
      <c r="G1348" s="524">
        <v>8000000</v>
      </c>
      <c r="H1348" s="431">
        <v>1100000</v>
      </c>
      <c r="I1348" s="402">
        <v>8000000</v>
      </c>
    </row>
    <row r="1349" spans="1:9" ht="18" customHeight="1" x14ac:dyDescent="0.25">
      <c r="A1349" s="332">
        <v>22020502</v>
      </c>
      <c r="B1349" s="409" t="s">
        <v>21</v>
      </c>
      <c r="C1349" s="332"/>
      <c r="D1349" s="328" t="s">
        <v>12</v>
      </c>
      <c r="E1349" s="525" t="s">
        <v>429</v>
      </c>
      <c r="F1349" s="431"/>
      <c r="G1349" s="524"/>
      <c r="H1349" s="431"/>
      <c r="I1349" s="402"/>
    </row>
    <row r="1350" spans="1:9" ht="18" customHeight="1" x14ac:dyDescent="0.25">
      <c r="A1350" s="332">
        <v>22020503</v>
      </c>
      <c r="B1350" s="409" t="s">
        <v>21</v>
      </c>
      <c r="C1350" s="334"/>
      <c r="D1350" s="328" t="s">
        <v>12</v>
      </c>
      <c r="E1350" s="413" t="s">
        <v>458</v>
      </c>
      <c r="F1350" s="431"/>
      <c r="G1350" s="524"/>
      <c r="H1350" s="431"/>
      <c r="I1350" s="402"/>
    </row>
    <row r="1351" spans="1:9" ht="18.75" x14ac:dyDescent="0.25">
      <c r="A1351" s="410"/>
      <c r="B1351" s="411"/>
      <c r="C1351" s="410"/>
      <c r="D1351" s="411"/>
      <c r="E1351" s="388" t="s">
        <v>53</v>
      </c>
      <c r="F1351" s="532">
        <f>SUM(F1317:F1339)</f>
        <v>13076941.450000003</v>
      </c>
      <c r="G1351" s="532">
        <f>SUM(G1317:G1339)</f>
        <v>20665412.175000001</v>
      </c>
      <c r="H1351" s="532">
        <f>SUM(H1317:H1339)</f>
        <v>10090764.879999999</v>
      </c>
      <c r="I1351" s="406">
        <f>SUM(I1317:I1339)</f>
        <v>14596147.32</v>
      </c>
    </row>
    <row r="1352" spans="1:9" ht="18.75" x14ac:dyDescent="0.25">
      <c r="A1352" s="382"/>
      <c r="B1352" s="381"/>
      <c r="C1352" s="382"/>
      <c r="D1352" s="381"/>
      <c r="E1352" s="383" t="s">
        <v>420</v>
      </c>
      <c r="F1352" s="433">
        <f>SUM(F1343:F1346)</f>
        <v>26478000</v>
      </c>
      <c r="G1352" s="433">
        <f>SUM(G1343:G1350)</f>
        <v>41000000</v>
      </c>
      <c r="H1352" s="433">
        <f>SUM(H1343:H1346)</f>
        <v>11350000</v>
      </c>
      <c r="I1352" s="536">
        <f>SUM(I1343:I1350)</f>
        <v>41000000</v>
      </c>
    </row>
    <row r="1353" spans="1:9" ht="18.75" x14ac:dyDescent="0.25">
      <c r="A1353" s="588"/>
      <c r="B1353" s="437"/>
      <c r="C1353" s="541"/>
      <c r="D1353" s="439"/>
      <c r="E1353" s="563" t="s">
        <v>57</v>
      </c>
      <c r="F1353" s="564">
        <f>SUM(F1351:F1352)</f>
        <v>39554941.450000003</v>
      </c>
      <c r="G1353" s="564">
        <f>SUM(G1351:G1352)</f>
        <v>61665412.174999997</v>
      </c>
      <c r="H1353" s="564">
        <f>SUM(H1351:H1352)</f>
        <v>21440764.879999999</v>
      </c>
      <c r="I1353" s="565">
        <f>SUM(I1351:I1352)</f>
        <v>55596147.32</v>
      </c>
    </row>
    <row r="1354" spans="1:9" ht="18.75" x14ac:dyDescent="0.25">
      <c r="A1354" s="969" t="s">
        <v>85</v>
      </c>
      <c r="B1354" s="970"/>
      <c r="C1354" s="970"/>
      <c r="D1354" s="970"/>
      <c r="E1354" s="970"/>
      <c r="F1354" s="970"/>
      <c r="G1354" s="970"/>
      <c r="H1354" s="970"/>
      <c r="I1354" s="971"/>
    </row>
    <row r="1355" spans="1:9" ht="18.75" x14ac:dyDescent="0.25">
      <c r="A1355" s="972" t="s">
        <v>1</v>
      </c>
      <c r="B1355" s="973"/>
      <c r="C1355" s="973"/>
      <c r="D1355" s="973"/>
      <c r="E1355" s="973"/>
      <c r="F1355" s="973"/>
      <c r="G1355" s="973"/>
      <c r="H1355" s="973"/>
      <c r="I1355" s="974"/>
    </row>
    <row r="1356" spans="1:9" ht="20.25" customHeight="1" x14ac:dyDescent="0.25">
      <c r="A1356" s="972" t="s">
        <v>58</v>
      </c>
      <c r="B1356" s="973"/>
      <c r="C1356" s="973"/>
      <c r="D1356" s="973"/>
      <c r="E1356" s="973"/>
      <c r="F1356" s="973"/>
      <c r="G1356" s="973"/>
      <c r="H1356" s="973"/>
      <c r="I1356" s="974"/>
    </row>
    <row r="1357" spans="1:9" ht="18.75" customHeight="1" x14ac:dyDescent="0.25">
      <c r="A1357" s="975" t="s">
        <v>379</v>
      </c>
      <c r="B1357" s="976"/>
      <c r="C1357" s="976"/>
      <c r="D1357" s="976"/>
      <c r="E1357" s="976"/>
      <c r="F1357" s="976"/>
      <c r="G1357" s="976"/>
      <c r="H1357" s="976"/>
      <c r="I1357" s="977"/>
    </row>
    <row r="1358" spans="1:9" ht="26.25" customHeight="1" x14ac:dyDescent="0.25">
      <c r="A1358" s="993" t="s">
        <v>657</v>
      </c>
      <c r="B1358" s="994"/>
      <c r="C1358" s="994"/>
      <c r="D1358" s="994"/>
      <c r="E1358" s="994"/>
      <c r="F1358" s="994"/>
      <c r="G1358" s="994"/>
      <c r="H1358" s="994"/>
      <c r="I1358" s="995"/>
    </row>
    <row r="1359" spans="1:9" s="311" customFormat="1" ht="36" customHeight="1" x14ac:dyDescent="0.25">
      <c r="A1359" s="390" t="s">
        <v>380</v>
      </c>
      <c r="B1359" s="322" t="s">
        <v>88</v>
      </c>
      <c r="C1359" s="322" t="s">
        <v>381</v>
      </c>
      <c r="D1359" s="322" t="s">
        <v>5</v>
      </c>
      <c r="E1359" s="391" t="s">
        <v>89</v>
      </c>
      <c r="F1359" s="322" t="s">
        <v>7</v>
      </c>
      <c r="G1359" s="322" t="s">
        <v>8</v>
      </c>
      <c r="H1359" s="320" t="s">
        <v>382</v>
      </c>
      <c r="I1359" s="416" t="s">
        <v>10</v>
      </c>
    </row>
    <row r="1360" spans="1:9" ht="18" customHeight="1" x14ac:dyDescent="0.25">
      <c r="A1360" s="444">
        <v>20000000</v>
      </c>
      <c r="B1360" s="443"/>
      <c r="C1360" s="444"/>
      <c r="D1360" s="443"/>
      <c r="E1360" s="445" t="s">
        <v>47</v>
      </c>
      <c r="F1360" s="421"/>
      <c r="G1360" s="421"/>
      <c r="H1360" s="421"/>
      <c r="I1360" s="421"/>
    </row>
    <row r="1361" spans="1:9" ht="18" customHeight="1" x14ac:dyDescent="0.25">
      <c r="A1361" s="397">
        <v>21000000</v>
      </c>
      <c r="B1361" s="363"/>
      <c r="C1361" s="397"/>
      <c r="D1361" s="363"/>
      <c r="E1361" s="398" t="s">
        <v>53</v>
      </c>
      <c r="F1361" s="369"/>
      <c r="G1361" s="369"/>
      <c r="H1361" s="369"/>
      <c r="I1361" s="369"/>
    </row>
    <row r="1362" spans="1:9" ht="18" customHeight="1" x14ac:dyDescent="0.25">
      <c r="A1362" s="397">
        <v>21010000</v>
      </c>
      <c r="B1362" s="363"/>
      <c r="C1362" s="397"/>
      <c r="D1362" s="363"/>
      <c r="E1362" s="398" t="s">
        <v>402</v>
      </c>
      <c r="F1362" s="369"/>
      <c r="G1362" s="369"/>
      <c r="H1362" s="369"/>
      <c r="I1362" s="369"/>
    </row>
    <row r="1363" spans="1:9" ht="18" customHeight="1" x14ac:dyDescent="0.25">
      <c r="A1363" s="328">
        <v>21010103</v>
      </c>
      <c r="B1363" s="409" t="s">
        <v>21</v>
      </c>
      <c r="C1363" s="328"/>
      <c r="D1363" s="328" t="s">
        <v>12</v>
      </c>
      <c r="E1363" s="401" t="s">
        <v>442</v>
      </c>
      <c r="F1363" s="402"/>
      <c r="G1363" s="402"/>
      <c r="H1363" s="402"/>
      <c r="I1363" s="402"/>
    </row>
    <row r="1364" spans="1:9" ht="18" customHeight="1" x14ac:dyDescent="0.25">
      <c r="A1364" s="328">
        <v>21010104</v>
      </c>
      <c r="B1364" s="409" t="s">
        <v>21</v>
      </c>
      <c r="C1364" s="328"/>
      <c r="D1364" s="328" t="s">
        <v>12</v>
      </c>
      <c r="E1364" s="401" t="s">
        <v>443</v>
      </c>
      <c r="F1364" s="402"/>
      <c r="G1364" s="402"/>
      <c r="H1364" s="402"/>
      <c r="I1364" s="402"/>
    </row>
    <row r="1365" spans="1:9" ht="18" customHeight="1" x14ac:dyDescent="0.25">
      <c r="A1365" s="328">
        <v>21010105</v>
      </c>
      <c r="B1365" s="409" t="s">
        <v>21</v>
      </c>
      <c r="C1365" s="328"/>
      <c r="D1365" s="328" t="s">
        <v>12</v>
      </c>
      <c r="E1365" s="401" t="s">
        <v>444</v>
      </c>
      <c r="F1365" s="402"/>
      <c r="G1365" s="402"/>
      <c r="H1365" s="402"/>
      <c r="I1365" s="402"/>
    </row>
    <row r="1366" spans="1:9" ht="18" customHeight="1" x14ac:dyDescent="0.25">
      <c r="A1366" s="449"/>
      <c r="B1366" s="409" t="s">
        <v>21</v>
      </c>
      <c r="C1366" s="328"/>
      <c r="D1366" s="328" t="s">
        <v>12</v>
      </c>
      <c r="E1366" s="335" t="s">
        <v>513</v>
      </c>
      <c r="F1366" s="402"/>
      <c r="G1366" s="402"/>
      <c r="H1366" s="402"/>
      <c r="I1366" s="402"/>
    </row>
    <row r="1367" spans="1:9" ht="18" customHeight="1" x14ac:dyDescent="0.25">
      <c r="A1367" s="397" t="s">
        <v>658</v>
      </c>
      <c r="B1367" s="409"/>
      <c r="C1367" s="397"/>
      <c r="D1367" s="333"/>
      <c r="E1367" s="398" t="s">
        <v>447</v>
      </c>
      <c r="F1367" s="402"/>
      <c r="G1367" s="402"/>
      <c r="H1367" s="402"/>
      <c r="I1367" s="402"/>
    </row>
    <row r="1368" spans="1:9" ht="18" customHeight="1" x14ac:dyDescent="0.25">
      <c r="A1368" s="403">
        <v>21020301</v>
      </c>
      <c r="B1368" s="409" t="s">
        <v>21</v>
      </c>
      <c r="C1368" s="328"/>
      <c r="D1368" s="328" t="s">
        <v>12</v>
      </c>
      <c r="E1368" s="335" t="s">
        <v>448</v>
      </c>
      <c r="F1368" s="590"/>
      <c r="G1368" s="590"/>
      <c r="H1368" s="590"/>
      <c r="I1368" s="590"/>
    </row>
    <row r="1369" spans="1:9" ht="18" customHeight="1" x14ac:dyDescent="0.25">
      <c r="A1369" s="403">
        <v>21020302</v>
      </c>
      <c r="B1369" s="409" t="s">
        <v>21</v>
      </c>
      <c r="C1369" s="328"/>
      <c r="D1369" s="328" t="s">
        <v>12</v>
      </c>
      <c r="E1369" s="335" t="s">
        <v>449</v>
      </c>
      <c r="F1369" s="590"/>
      <c r="G1369" s="590"/>
      <c r="H1369" s="590"/>
      <c r="I1369" s="590"/>
    </row>
    <row r="1370" spans="1:9" ht="18" customHeight="1" x14ac:dyDescent="0.25">
      <c r="A1370" s="403">
        <v>21020303</v>
      </c>
      <c r="B1370" s="409" t="s">
        <v>21</v>
      </c>
      <c r="C1370" s="328"/>
      <c r="D1370" s="328" t="s">
        <v>12</v>
      </c>
      <c r="E1370" s="335" t="s">
        <v>450</v>
      </c>
      <c r="F1370" s="590"/>
      <c r="G1370" s="590"/>
      <c r="H1370" s="590"/>
      <c r="I1370" s="590"/>
    </row>
    <row r="1371" spans="1:9" ht="18" customHeight="1" x14ac:dyDescent="0.25">
      <c r="A1371" s="403">
        <v>21020304</v>
      </c>
      <c r="B1371" s="409" t="s">
        <v>21</v>
      </c>
      <c r="C1371" s="328"/>
      <c r="D1371" s="328" t="s">
        <v>12</v>
      </c>
      <c r="E1371" s="335" t="s">
        <v>408</v>
      </c>
      <c r="F1371" s="590"/>
      <c r="G1371" s="590"/>
      <c r="H1371" s="590"/>
      <c r="I1371" s="590"/>
    </row>
    <row r="1372" spans="1:9" ht="18" customHeight="1" x14ac:dyDescent="0.25">
      <c r="A1372" s="403">
        <v>21020312</v>
      </c>
      <c r="B1372" s="409" t="s">
        <v>21</v>
      </c>
      <c r="C1372" s="328"/>
      <c r="D1372" s="328" t="s">
        <v>12</v>
      </c>
      <c r="E1372" s="335" t="s">
        <v>451</v>
      </c>
      <c r="F1372" s="590"/>
      <c r="G1372" s="590"/>
      <c r="H1372" s="590"/>
      <c r="I1372" s="590"/>
    </row>
    <row r="1373" spans="1:9" ht="18" customHeight="1" x14ac:dyDescent="0.25">
      <c r="A1373" s="403">
        <v>21020315</v>
      </c>
      <c r="B1373" s="409" t="s">
        <v>21</v>
      </c>
      <c r="C1373" s="328"/>
      <c r="D1373" s="328" t="s">
        <v>12</v>
      </c>
      <c r="E1373" s="335" t="s">
        <v>452</v>
      </c>
      <c r="F1373" s="590"/>
      <c r="G1373" s="590"/>
      <c r="H1373" s="590"/>
      <c r="I1373" s="590"/>
    </row>
    <row r="1374" spans="1:9" ht="18" customHeight="1" x14ac:dyDescent="0.25">
      <c r="A1374" s="403">
        <v>21020314</v>
      </c>
      <c r="B1374" s="409" t="s">
        <v>21</v>
      </c>
      <c r="C1374" s="328"/>
      <c r="D1374" s="328" t="s">
        <v>12</v>
      </c>
      <c r="E1374" s="335" t="s">
        <v>539</v>
      </c>
      <c r="F1374" s="590"/>
      <c r="G1374" s="590"/>
      <c r="H1374" s="590"/>
      <c r="I1374" s="590"/>
    </row>
    <row r="1375" spans="1:9" ht="18" customHeight="1" x14ac:dyDescent="0.25">
      <c r="A1375" s="403">
        <v>21020305</v>
      </c>
      <c r="B1375" s="409" t="s">
        <v>21</v>
      </c>
      <c r="C1375" s="328"/>
      <c r="D1375" s="328" t="s">
        <v>12</v>
      </c>
      <c r="E1375" s="335" t="s">
        <v>540</v>
      </c>
      <c r="F1375" s="590"/>
      <c r="G1375" s="590"/>
      <c r="H1375" s="590"/>
      <c r="I1375" s="590"/>
    </row>
    <row r="1376" spans="1:9" ht="18" customHeight="1" x14ac:dyDescent="0.25">
      <c r="A1376" s="403">
        <v>21020306</v>
      </c>
      <c r="B1376" s="409" t="s">
        <v>21</v>
      </c>
      <c r="C1376" s="328"/>
      <c r="D1376" s="328" t="s">
        <v>12</v>
      </c>
      <c r="E1376" s="335" t="s">
        <v>541</v>
      </c>
      <c r="F1376" s="590"/>
      <c r="G1376" s="590"/>
      <c r="H1376" s="590"/>
      <c r="I1376" s="590"/>
    </row>
    <row r="1377" spans="1:9" ht="18" customHeight="1" x14ac:dyDescent="0.25">
      <c r="A1377" s="397">
        <v>21020400</v>
      </c>
      <c r="B1377" s="409"/>
      <c r="C1377" s="397"/>
      <c r="D1377" s="333"/>
      <c r="E1377" s="398" t="s">
        <v>464</v>
      </c>
      <c r="F1377" s="402"/>
      <c r="G1377" s="402"/>
      <c r="H1377" s="402"/>
      <c r="I1377" s="402"/>
    </row>
    <row r="1378" spans="1:9" ht="18" customHeight="1" x14ac:dyDescent="0.25">
      <c r="A1378" s="328">
        <v>21020401</v>
      </c>
      <c r="B1378" s="409" t="s">
        <v>21</v>
      </c>
      <c r="C1378" s="328"/>
      <c r="D1378" s="328" t="s">
        <v>12</v>
      </c>
      <c r="E1378" s="335" t="s">
        <v>448</v>
      </c>
      <c r="F1378" s="402"/>
      <c r="G1378" s="402"/>
      <c r="H1378" s="402"/>
      <c r="I1378" s="402"/>
    </row>
    <row r="1379" spans="1:9" ht="18" customHeight="1" x14ac:dyDescent="0.25">
      <c r="A1379" s="328">
        <v>21020402</v>
      </c>
      <c r="B1379" s="409" t="s">
        <v>21</v>
      </c>
      <c r="C1379" s="328"/>
      <c r="D1379" s="328" t="s">
        <v>12</v>
      </c>
      <c r="E1379" s="335" t="s">
        <v>449</v>
      </c>
      <c r="F1379" s="402"/>
      <c r="G1379" s="402"/>
      <c r="H1379" s="402"/>
      <c r="I1379" s="402"/>
    </row>
    <row r="1380" spans="1:9" ht="18" customHeight="1" x14ac:dyDescent="0.25">
      <c r="A1380" s="328">
        <v>21020403</v>
      </c>
      <c r="B1380" s="409" t="s">
        <v>21</v>
      </c>
      <c r="C1380" s="328"/>
      <c r="D1380" s="328" t="s">
        <v>12</v>
      </c>
      <c r="E1380" s="335" t="s">
        <v>450</v>
      </c>
      <c r="F1380" s="402"/>
      <c r="G1380" s="402"/>
      <c r="H1380" s="402"/>
      <c r="I1380" s="402"/>
    </row>
    <row r="1381" spans="1:9" ht="18" customHeight="1" x14ac:dyDescent="0.25">
      <c r="A1381" s="328">
        <v>21020404</v>
      </c>
      <c r="B1381" s="409" t="s">
        <v>21</v>
      </c>
      <c r="C1381" s="328"/>
      <c r="D1381" s="328" t="s">
        <v>12</v>
      </c>
      <c r="E1381" s="335" t="s">
        <v>408</v>
      </c>
      <c r="F1381" s="402"/>
      <c r="G1381" s="402"/>
      <c r="H1381" s="402"/>
      <c r="I1381" s="402"/>
    </row>
    <row r="1382" spans="1:9" ht="18" customHeight="1" x14ac:dyDescent="0.25">
      <c r="A1382" s="328" t="s">
        <v>648</v>
      </c>
      <c r="B1382" s="409" t="s">
        <v>21</v>
      </c>
      <c r="C1382" s="328"/>
      <c r="D1382" s="328" t="s">
        <v>12</v>
      </c>
      <c r="E1382" s="335" t="s">
        <v>451</v>
      </c>
      <c r="F1382" s="402"/>
      <c r="G1382" s="402"/>
      <c r="H1382" s="402"/>
      <c r="I1382" s="402"/>
    </row>
    <row r="1383" spans="1:9" ht="18" customHeight="1" x14ac:dyDescent="0.25">
      <c r="A1383" s="328">
        <v>21020415</v>
      </c>
      <c r="B1383" s="409" t="s">
        <v>21</v>
      </c>
      <c r="C1383" s="328"/>
      <c r="D1383" s="328" t="s">
        <v>12</v>
      </c>
      <c r="E1383" s="335" t="s">
        <v>452</v>
      </c>
      <c r="F1383" s="402"/>
      <c r="G1383" s="402"/>
      <c r="H1383" s="402"/>
      <c r="I1383" s="402"/>
    </row>
    <row r="1384" spans="1:9" ht="18" customHeight="1" x14ac:dyDescent="0.25">
      <c r="A1384" s="397">
        <v>21020500</v>
      </c>
      <c r="B1384" s="363"/>
      <c r="C1384" s="397"/>
      <c r="D1384" s="363"/>
      <c r="E1384" s="398" t="s">
        <v>465</v>
      </c>
      <c r="F1384" s="402"/>
      <c r="G1384" s="402"/>
      <c r="H1384" s="402"/>
      <c r="I1384" s="402"/>
    </row>
    <row r="1385" spans="1:9" ht="18" customHeight="1" x14ac:dyDescent="0.25">
      <c r="A1385" s="328">
        <v>21020501</v>
      </c>
      <c r="B1385" s="409" t="s">
        <v>21</v>
      </c>
      <c r="C1385" s="328"/>
      <c r="D1385" s="328" t="s">
        <v>12</v>
      </c>
      <c r="E1385" s="335" t="s">
        <v>448</v>
      </c>
      <c r="F1385" s="402"/>
      <c r="G1385" s="402"/>
      <c r="H1385" s="402"/>
      <c r="I1385" s="402"/>
    </row>
    <row r="1386" spans="1:9" ht="18" customHeight="1" x14ac:dyDescent="0.25">
      <c r="A1386" s="427">
        <v>21020502</v>
      </c>
      <c r="B1386" s="409" t="s">
        <v>21</v>
      </c>
      <c r="C1386" s="427"/>
      <c r="D1386" s="328" t="s">
        <v>12</v>
      </c>
      <c r="E1386" s="335" t="s">
        <v>449</v>
      </c>
      <c r="F1386" s="402"/>
      <c r="G1386" s="402"/>
      <c r="H1386" s="402"/>
      <c r="I1386" s="402"/>
    </row>
    <row r="1387" spans="1:9" ht="18" customHeight="1" x14ac:dyDescent="0.25">
      <c r="A1387" s="427">
        <v>21020503</v>
      </c>
      <c r="B1387" s="409" t="s">
        <v>21</v>
      </c>
      <c r="C1387" s="427"/>
      <c r="D1387" s="328" t="s">
        <v>12</v>
      </c>
      <c r="E1387" s="335" t="s">
        <v>450</v>
      </c>
      <c r="F1387" s="402"/>
      <c r="G1387" s="402"/>
      <c r="H1387" s="402"/>
      <c r="I1387" s="402"/>
    </row>
    <row r="1388" spans="1:9" ht="18" customHeight="1" x14ac:dyDescent="0.25">
      <c r="A1388" s="427">
        <v>21020504</v>
      </c>
      <c r="B1388" s="409" t="s">
        <v>21</v>
      </c>
      <c r="C1388" s="427"/>
      <c r="D1388" s="328" t="s">
        <v>12</v>
      </c>
      <c r="E1388" s="335" t="s">
        <v>408</v>
      </c>
      <c r="F1388" s="402"/>
      <c r="G1388" s="402"/>
      <c r="H1388" s="402"/>
      <c r="I1388" s="402"/>
    </row>
    <row r="1389" spans="1:9" ht="18" customHeight="1" x14ac:dyDescent="0.25">
      <c r="A1389" s="427" t="s">
        <v>648</v>
      </c>
      <c r="B1389" s="409" t="s">
        <v>21</v>
      </c>
      <c r="C1389" s="427"/>
      <c r="D1389" s="328" t="s">
        <v>12</v>
      </c>
      <c r="E1389" s="335" t="s">
        <v>451</v>
      </c>
      <c r="F1389" s="402"/>
      <c r="G1389" s="402"/>
      <c r="H1389" s="402"/>
      <c r="I1389" s="402"/>
    </row>
    <row r="1390" spans="1:9" ht="18" customHeight="1" x14ac:dyDescent="0.25">
      <c r="A1390" s="427">
        <v>21020515</v>
      </c>
      <c r="B1390" s="409" t="s">
        <v>21</v>
      </c>
      <c r="C1390" s="427"/>
      <c r="D1390" s="328" t="s">
        <v>12</v>
      </c>
      <c r="E1390" s="335" t="s">
        <v>452</v>
      </c>
      <c r="F1390" s="402"/>
      <c r="G1390" s="402"/>
      <c r="H1390" s="402"/>
      <c r="I1390" s="402"/>
    </row>
    <row r="1391" spans="1:9" ht="18" customHeight="1" x14ac:dyDescent="0.25">
      <c r="A1391" s="423">
        <v>21020600</v>
      </c>
      <c r="B1391" s="424"/>
      <c r="C1391" s="425"/>
      <c r="D1391" s="424"/>
      <c r="E1391" s="398" t="s">
        <v>418</v>
      </c>
      <c r="F1391" s="402"/>
      <c r="G1391" s="402"/>
      <c r="H1391" s="402"/>
      <c r="I1391" s="402"/>
    </row>
    <row r="1392" spans="1:9" ht="18" customHeight="1" x14ac:dyDescent="0.25">
      <c r="A1392" s="538">
        <v>21020605</v>
      </c>
      <c r="B1392" s="409" t="s">
        <v>21</v>
      </c>
      <c r="C1392" s="427"/>
      <c r="D1392" s="328" t="s">
        <v>12</v>
      </c>
      <c r="E1392" s="401" t="s">
        <v>518</v>
      </c>
      <c r="F1392" s="402"/>
      <c r="G1392" s="402"/>
      <c r="H1392" s="402"/>
      <c r="I1392" s="402"/>
    </row>
    <row r="1393" spans="1:9" ht="18" customHeight="1" x14ac:dyDescent="0.25">
      <c r="A1393" s="410">
        <v>22020000</v>
      </c>
      <c r="B1393" s="411"/>
      <c r="C1393" s="410"/>
      <c r="D1393" s="411"/>
      <c r="E1393" s="412" t="s">
        <v>420</v>
      </c>
      <c r="F1393" s="402"/>
      <c r="G1393" s="402"/>
      <c r="H1393" s="402"/>
      <c r="I1393" s="402"/>
    </row>
    <row r="1394" spans="1:9" ht="18" customHeight="1" x14ac:dyDescent="0.25">
      <c r="A1394" s="410">
        <v>22020100</v>
      </c>
      <c r="B1394" s="411"/>
      <c r="C1394" s="410"/>
      <c r="D1394" s="411"/>
      <c r="E1394" s="412" t="s">
        <v>480</v>
      </c>
      <c r="F1394" s="402"/>
      <c r="G1394" s="402"/>
      <c r="H1394" s="402"/>
      <c r="I1394" s="402"/>
    </row>
    <row r="1395" spans="1:9" ht="18" customHeight="1" x14ac:dyDescent="0.25">
      <c r="A1395" s="334">
        <v>22020102</v>
      </c>
      <c r="B1395" s="409" t="s">
        <v>21</v>
      </c>
      <c r="C1395" s="334"/>
      <c r="D1395" s="328" t="s">
        <v>12</v>
      </c>
      <c r="E1395" s="413" t="s">
        <v>422</v>
      </c>
      <c r="F1395" s="402"/>
      <c r="G1395" s="402"/>
      <c r="H1395" s="402"/>
      <c r="I1395" s="402"/>
    </row>
    <row r="1396" spans="1:9" ht="18" customHeight="1" x14ac:dyDescent="0.25">
      <c r="A1396" s="410">
        <v>22020300</v>
      </c>
      <c r="B1396" s="411"/>
      <c r="C1396" s="410"/>
      <c r="D1396" s="411"/>
      <c r="E1396" s="412" t="s">
        <v>468</v>
      </c>
      <c r="F1396" s="402"/>
      <c r="G1396" s="431"/>
      <c r="H1396" s="402"/>
      <c r="I1396" s="402"/>
    </row>
    <row r="1397" spans="1:9" ht="18" customHeight="1" x14ac:dyDescent="0.25">
      <c r="A1397" s="334">
        <v>22020311</v>
      </c>
      <c r="B1397" s="409" t="s">
        <v>21</v>
      </c>
      <c r="C1397" s="334"/>
      <c r="D1397" s="328" t="s">
        <v>12</v>
      </c>
      <c r="E1397" s="413" t="s">
        <v>650</v>
      </c>
      <c r="F1397" s="402">
        <v>2500000</v>
      </c>
      <c r="G1397" s="524">
        <v>3000000</v>
      </c>
      <c r="H1397" s="402">
        <v>1200000</v>
      </c>
      <c r="I1397" s="402">
        <v>3000000</v>
      </c>
    </row>
    <row r="1398" spans="1:9" ht="18" customHeight="1" x14ac:dyDescent="0.25">
      <c r="A1398" s="334">
        <v>22020313</v>
      </c>
      <c r="B1398" s="409" t="s">
        <v>21</v>
      </c>
      <c r="C1398" s="334"/>
      <c r="D1398" s="328" t="s">
        <v>12</v>
      </c>
      <c r="E1398" s="413" t="s">
        <v>659</v>
      </c>
      <c r="F1398" s="402">
        <v>2000000</v>
      </c>
      <c r="G1398" s="524">
        <v>2500000</v>
      </c>
      <c r="H1398" s="429">
        <v>1000000</v>
      </c>
      <c r="I1398" s="402">
        <v>2500000</v>
      </c>
    </row>
    <row r="1399" spans="1:9" ht="18.75" x14ac:dyDescent="0.25">
      <c r="A1399" s="410"/>
      <c r="B1399" s="411"/>
      <c r="C1399" s="410"/>
      <c r="D1399" s="411"/>
      <c r="E1399" s="412" t="s">
        <v>53</v>
      </c>
      <c r="F1399" s="406">
        <f t="shared" ref="F1399:G1399" si="59">SUM(F1363:F1392)</f>
        <v>0</v>
      </c>
      <c r="G1399" s="406">
        <f t="shared" si="59"/>
        <v>0</v>
      </c>
      <c r="H1399" s="406">
        <f t="shared" ref="H1399:I1399" si="60">SUM(H1363:H1392)</f>
        <v>0</v>
      </c>
      <c r="I1399" s="406">
        <f t="shared" si="60"/>
        <v>0</v>
      </c>
    </row>
    <row r="1400" spans="1:9" ht="18.75" x14ac:dyDescent="0.25">
      <c r="A1400" s="382"/>
      <c r="B1400" s="381"/>
      <c r="C1400" s="382"/>
      <c r="D1400" s="381"/>
      <c r="E1400" s="452" t="s">
        <v>420</v>
      </c>
      <c r="F1400" s="433">
        <f>SUM(F1395:F1398)</f>
        <v>4500000</v>
      </c>
      <c r="G1400" s="433">
        <f t="shared" ref="G1400:I1400" si="61">SUM(G1395:G1398)</f>
        <v>5500000</v>
      </c>
      <c r="H1400" s="433">
        <f t="shared" si="61"/>
        <v>2200000</v>
      </c>
      <c r="I1400" s="536">
        <f t="shared" si="61"/>
        <v>5500000</v>
      </c>
    </row>
    <row r="1401" spans="1:9" ht="18.75" x14ac:dyDescent="0.25">
      <c r="A1401" s="591"/>
      <c r="B1401" s="350"/>
      <c r="C1401" s="592"/>
      <c r="D1401" s="350"/>
      <c r="E1401" s="593" t="s">
        <v>57</v>
      </c>
      <c r="F1401" s="533">
        <f>F1399+F1400</f>
        <v>4500000</v>
      </c>
      <c r="G1401" s="533">
        <f t="shared" ref="G1401:I1401" si="62">G1399+G1400</f>
        <v>5500000</v>
      </c>
      <c r="H1401" s="533">
        <f t="shared" si="62"/>
        <v>2200000</v>
      </c>
      <c r="I1401" s="537">
        <f t="shared" si="62"/>
        <v>5500000</v>
      </c>
    </row>
    <row r="1402" spans="1:9" ht="18.75" x14ac:dyDescent="0.25">
      <c r="A1402" s="969" t="s">
        <v>85</v>
      </c>
      <c r="B1402" s="970"/>
      <c r="C1402" s="970"/>
      <c r="D1402" s="970"/>
      <c r="E1402" s="970"/>
      <c r="F1402" s="970"/>
      <c r="G1402" s="970"/>
      <c r="H1402" s="970"/>
      <c r="I1402" s="971"/>
    </row>
    <row r="1403" spans="1:9" ht="18.75" x14ac:dyDescent="0.25">
      <c r="A1403" s="972" t="s">
        <v>1</v>
      </c>
      <c r="B1403" s="973"/>
      <c r="C1403" s="973"/>
      <c r="D1403" s="973"/>
      <c r="E1403" s="973"/>
      <c r="F1403" s="973"/>
      <c r="G1403" s="973"/>
      <c r="H1403" s="973"/>
      <c r="I1403" s="974"/>
    </row>
    <row r="1404" spans="1:9" ht="21.75" customHeight="1" x14ac:dyDescent="0.25">
      <c r="A1404" s="972" t="s">
        <v>58</v>
      </c>
      <c r="B1404" s="973"/>
      <c r="C1404" s="973"/>
      <c r="D1404" s="973"/>
      <c r="E1404" s="973"/>
      <c r="F1404" s="973"/>
      <c r="G1404" s="973"/>
      <c r="H1404" s="973"/>
      <c r="I1404" s="974"/>
    </row>
    <row r="1405" spans="1:9" ht="24.75" customHeight="1" x14ac:dyDescent="0.25">
      <c r="A1405" s="975" t="s">
        <v>493</v>
      </c>
      <c r="B1405" s="976"/>
      <c r="C1405" s="976"/>
      <c r="D1405" s="976"/>
      <c r="E1405" s="976"/>
      <c r="F1405" s="976"/>
      <c r="G1405" s="976"/>
      <c r="H1405" s="976"/>
      <c r="I1405" s="977"/>
    </row>
    <row r="1406" spans="1:9" ht="27.95" customHeight="1" x14ac:dyDescent="0.25">
      <c r="A1406" s="984" t="s">
        <v>660</v>
      </c>
      <c r="B1406" s="985"/>
      <c r="C1406" s="985"/>
      <c r="D1406" s="985"/>
      <c r="E1406" s="985"/>
      <c r="F1406" s="985"/>
      <c r="G1406" s="985"/>
      <c r="H1406" s="985"/>
      <c r="I1406" s="986"/>
    </row>
    <row r="1407" spans="1:9" s="311" customFormat="1" ht="35.25" x14ac:dyDescent="0.25">
      <c r="A1407" s="594" t="s">
        <v>661</v>
      </c>
      <c r="B1407" s="322" t="s">
        <v>88</v>
      </c>
      <c r="C1407" s="595" t="s">
        <v>381</v>
      </c>
      <c r="D1407" s="595" t="s">
        <v>5</v>
      </c>
      <c r="E1407" s="317" t="s">
        <v>89</v>
      </c>
      <c r="F1407" s="322" t="s">
        <v>7</v>
      </c>
      <c r="G1407" s="322" t="s">
        <v>8</v>
      </c>
      <c r="H1407" s="320" t="s">
        <v>382</v>
      </c>
      <c r="I1407" s="416" t="s">
        <v>10</v>
      </c>
    </row>
    <row r="1408" spans="1:9" ht="18.600000000000001" customHeight="1" x14ac:dyDescent="0.25">
      <c r="A1408" s="366">
        <v>22400100101</v>
      </c>
      <c r="B1408" s="596" t="s">
        <v>21</v>
      </c>
      <c r="C1408" s="366"/>
      <c r="D1408" s="328" t="s">
        <v>12</v>
      </c>
      <c r="E1408" s="329" t="s">
        <v>662</v>
      </c>
      <c r="F1408" s="531">
        <f>F1475</f>
        <v>23168689.050000001</v>
      </c>
      <c r="G1408" s="531">
        <f>G1475</f>
        <v>24548033.574999999</v>
      </c>
      <c r="H1408" s="531">
        <f>H1475</f>
        <v>10299753.828749999</v>
      </c>
      <c r="I1408" s="367">
        <f>I1475</f>
        <v>21419896.710000001</v>
      </c>
    </row>
    <row r="1409" spans="1:9" ht="19.899999999999999" customHeight="1" x14ac:dyDescent="0.25">
      <c r="A1409" s="334">
        <v>22400100102</v>
      </c>
      <c r="B1409" s="409" t="s">
        <v>21</v>
      </c>
      <c r="C1409" s="334"/>
      <c r="D1409" s="328" t="s">
        <v>12</v>
      </c>
      <c r="E1409" s="335" t="s">
        <v>663</v>
      </c>
      <c r="F1409" s="476">
        <f>F1535</f>
        <v>44999345.899999999</v>
      </c>
      <c r="G1409" s="476">
        <f>G1535</f>
        <v>57584018.850000001</v>
      </c>
      <c r="H1409" s="476">
        <f>H1535</f>
        <v>31496606.694285713</v>
      </c>
      <c r="I1409" s="368">
        <f>I1535</f>
        <v>80733481.469999999</v>
      </c>
    </row>
    <row r="1410" spans="1:9" ht="18.600000000000001" customHeight="1" x14ac:dyDescent="0.25">
      <c r="A1410" s="334">
        <v>22400100104</v>
      </c>
      <c r="B1410" s="409" t="s">
        <v>21</v>
      </c>
      <c r="C1410" s="334"/>
      <c r="D1410" s="328" t="s">
        <v>12</v>
      </c>
      <c r="E1410" s="335" t="s">
        <v>664</v>
      </c>
      <c r="F1410" s="476">
        <f>F1593</f>
        <v>14738364.1</v>
      </c>
      <c r="G1410" s="476">
        <f>G1593</f>
        <v>17817546.149999999</v>
      </c>
      <c r="H1410" s="476">
        <f>H1593</f>
        <v>8779091.0387500003</v>
      </c>
      <c r="I1410" s="368">
        <f>I1593</f>
        <v>14585574.210000001</v>
      </c>
    </row>
    <row r="1411" spans="1:9" ht="18.75" x14ac:dyDescent="0.25">
      <c r="A1411" s="334">
        <v>22400100105</v>
      </c>
      <c r="B1411" s="409" t="s">
        <v>21</v>
      </c>
      <c r="C1411" s="334"/>
      <c r="D1411" s="328" t="s">
        <v>12</v>
      </c>
      <c r="E1411" s="335" t="s">
        <v>665</v>
      </c>
      <c r="F1411" s="476">
        <f>F1656</f>
        <v>23225102.649999999</v>
      </c>
      <c r="G1411" s="476">
        <f>G1656</f>
        <v>31987653.975000001</v>
      </c>
      <c r="H1411" s="476">
        <f>H1656</f>
        <v>13553583.849999998</v>
      </c>
      <c r="I1411" s="368">
        <f>I1656</f>
        <v>27939606.390000001</v>
      </c>
    </row>
    <row r="1412" spans="1:9" ht="18.75" x14ac:dyDescent="0.25">
      <c r="A1412" s="334">
        <v>22400100106</v>
      </c>
      <c r="B1412" s="409" t="s">
        <v>21</v>
      </c>
      <c r="C1412" s="334"/>
      <c r="D1412" s="328" t="s">
        <v>12</v>
      </c>
      <c r="E1412" s="335" t="s">
        <v>666</v>
      </c>
      <c r="F1412" s="476">
        <f>F1710</f>
        <v>3531063</v>
      </c>
      <c r="G1412" s="476">
        <f>G1710</f>
        <v>6239094.5</v>
      </c>
      <c r="H1412" s="476">
        <f>H1710</f>
        <v>450000</v>
      </c>
      <c r="I1412" s="368">
        <f>I1710</f>
        <v>2100000</v>
      </c>
    </row>
    <row r="1413" spans="1:9" ht="18.75" x14ac:dyDescent="0.25">
      <c r="A1413" s="343">
        <v>22400100107</v>
      </c>
      <c r="B1413" s="409" t="s">
        <v>21</v>
      </c>
      <c r="C1413" s="343"/>
      <c r="D1413" s="328" t="s">
        <v>12</v>
      </c>
      <c r="E1413" s="345" t="s">
        <v>667</v>
      </c>
      <c r="F1413" s="557">
        <f>F1768</f>
        <v>1167000</v>
      </c>
      <c r="G1413" s="557">
        <f>G1768</f>
        <v>4000000</v>
      </c>
      <c r="H1413" s="557">
        <f>H1768</f>
        <v>1000000</v>
      </c>
      <c r="I1413" s="558">
        <f>I1768</f>
        <v>4000000</v>
      </c>
    </row>
    <row r="1414" spans="1:9" ht="18.75" x14ac:dyDescent="0.25">
      <c r="A1414" s="334"/>
      <c r="B1414" s="333"/>
      <c r="C1414" s="334"/>
      <c r="D1414" s="333"/>
      <c r="E1414" s="335"/>
      <c r="F1414" s="476"/>
      <c r="G1414" s="476"/>
      <c r="H1414" s="476"/>
      <c r="I1414" s="368"/>
    </row>
    <row r="1415" spans="1:9" ht="18.75" x14ac:dyDescent="0.25">
      <c r="A1415" s="343"/>
      <c r="B1415" s="342"/>
      <c r="C1415" s="343"/>
      <c r="D1415" s="342"/>
      <c r="E1415" s="345"/>
      <c r="F1415" s="557"/>
      <c r="G1415" s="557"/>
      <c r="H1415" s="557"/>
      <c r="I1415" s="558"/>
    </row>
    <row r="1416" spans="1:9" ht="18.75" x14ac:dyDescent="0.25">
      <c r="A1416" s="582"/>
      <c r="B1416" s="355"/>
      <c r="C1416" s="481"/>
      <c r="D1416" s="355"/>
      <c r="E1416" s="482" t="s">
        <v>57</v>
      </c>
      <c r="F1416" s="374">
        <f>SUM(F1408:F1413)</f>
        <v>110829564.69999999</v>
      </c>
      <c r="G1416" s="374">
        <f>SUM(G1408:G1413)</f>
        <v>142176347.04999998</v>
      </c>
      <c r="H1416" s="374">
        <f>SUM(H1408:H1413)</f>
        <v>65579035.411785707</v>
      </c>
      <c r="I1416" s="418">
        <f>SUM(I1408:I1413)</f>
        <v>150778558.78000003</v>
      </c>
    </row>
    <row r="1417" spans="1:9" ht="18.75" x14ac:dyDescent="0.25">
      <c r="A1417" s="996" t="s">
        <v>395</v>
      </c>
      <c r="B1417" s="997"/>
      <c r="C1417" s="997"/>
      <c r="D1417" s="997"/>
      <c r="E1417" s="997"/>
      <c r="F1417" s="997"/>
      <c r="G1417" s="997"/>
      <c r="H1417" s="997"/>
      <c r="I1417" s="998"/>
    </row>
    <row r="1418" spans="1:9" ht="18.75" x14ac:dyDescent="0.25">
      <c r="A1418" s="410"/>
      <c r="B1418" s="411"/>
      <c r="C1418" s="410"/>
      <c r="D1418" s="411"/>
      <c r="E1418" s="388" t="s">
        <v>53</v>
      </c>
      <c r="F1418" s="597">
        <f t="shared" ref="F1418:I1419" si="63">F1473+F1533+F1591+F1654+F1708+F1766</f>
        <v>17097564.699999999</v>
      </c>
      <c r="G1418" s="597">
        <f t="shared" si="63"/>
        <v>29976347.050000001</v>
      </c>
      <c r="H1418" s="597">
        <f t="shared" si="63"/>
        <v>11039035.411785714</v>
      </c>
      <c r="I1418" s="389">
        <f t="shared" si="63"/>
        <v>10978558.780000001</v>
      </c>
    </row>
    <row r="1419" spans="1:9" ht="18.75" x14ac:dyDescent="0.25">
      <c r="A1419" s="598"/>
      <c r="B1419" s="599"/>
      <c r="C1419" s="598"/>
      <c r="D1419" s="599"/>
      <c r="E1419" s="600" t="s">
        <v>420</v>
      </c>
      <c r="F1419" s="601">
        <f t="shared" si="63"/>
        <v>93732000</v>
      </c>
      <c r="G1419" s="601">
        <f t="shared" si="63"/>
        <v>112200000</v>
      </c>
      <c r="H1419" s="601">
        <f t="shared" si="63"/>
        <v>54540000</v>
      </c>
      <c r="I1419" s="609">
        <f t="shared" si="63"/>
        <v>139800000</v>
      </c>
    </row>
    <row r="1420" spans="1:9" ht="18.75" x14ac:dyDescent="0.25">
      <c r="A1420" s="602"/>
      <c r="B1420" s="603"/>
      <c r="C1420" s="604"/>
      <c r="D1420" s="603"/>
      <c r="E1420" s="605" t="s">
        <v>57</v>
      </c>
      <c r="F1420" s="606">
        <f>F1418+F1419</f>
        <v>110829564.7</v>
      </c>
      <c r="G1420" s="606">
        <f>G1418+G1419</f>
        <v>142176347.05000001</v>
      </c>
      <c r="H1420" s="606">
        <f>H1418+H1419</f>
        <v>65579035.411785714</v>
      </c>
      <c r="I1420" s="610">
        <f>I1418+I1419</f>
        <v>150778558.78</v>
      </c>
    </row>
    <row r="1421" spans="1:9" ht="18.75" x14ac:dyDescent="0.25">
      <c r="A1421" s="969" t="s">
        <v>85</v>
      </c>
      <c r="B1421" s="970"/>
      <c r="C1421" s="970"/>
      <c r="D1421" s="970"/>
      <c r="E1421" s="970"/>
      <c r="F1421" s="970"/>
      <c r="G1421" s="970"/>
      <c r="H1421" s="970"/>
      <c r="I1421" s="971"/>
    </row>
    <row r="1422" spans="1:9" ht="18.75" x14ac:dyDescent="0.25">
      <c r="A1422" s="972" t="s">
        <v>1</v>
      </c>
      <c r="B1422" s="973"/>
      <c r="C1422" s="973"/>
      <c r="D1422" s="973"/>
      <c r="E1422" s="973"/>
      <c r="F1422" s="973"/>
      <c r="G1422" s="973"/>
      <c r="H1422" s="973"/>
      <c r="I1422" s="974"/>
    </row>
    <row r="1423" spans="1:9" ht="22.5" customHeight="1" x14ac:dyDescent="0.25">
      <c r="A1423" s="972" t="s">
        <v>58</v>
      </c>
      <c r="B1423" s="973"/>
      <c r="C1423" s="973"/>
      <c r="D1423" s="973"/>
      <c r="E1423" s="973"/>
      <c r="F1423" s="973"/>
      <c r="G1423" s="973"/>
      <c r="H1423" s="973"/>
      <c r="I1423" s="974"/>
    </row>
    <row r="1424" spans="1:9" ht="18.75" customHeight="1" x14ac:dyDescent="0.25">
      <c r="A1424" s="975" t="s">
        <v>379</v>
      </c>
      <c r="B1424" s="976"/>
      <c r="C1424" s="976"/>
      <c r="D1424" s="976"/>
      <c r="E1424" s="976"/>
      <c r="F1424" s="976"/>
      <c r="G1424" s="976"/>
      <c r="H1424" s="976"/>
      <c r="I1424" s="977"/>
    </row>
    <row r="1425" spans="1:9" ht="18.75" x14ac:dyDescent="0.25">
      <c r="A1425" s="981" t="s">
        <v>668</v>
      </c>
      <c r="B1425" s="982"/>
      <c r="C1425" s="982"/>
      <c r="D1425" s="982"/>
      <c r="E1425" s="982"/>
      <c r="F1425" s="982"/>
      <c r="G1425" s="982"/>
      <c r="H1425" s="982"/>
      <c r="I1425" s="983"/>
    </row>
    <row r="1426" spans="1:9" s="311" customFormat="1" ht="35.25" x14ac:dyDescent="0.25">
      <c r="A1426" s="390" t="s">
        <v>380</v>
      </c>
      <c r="B1426" s="322" t="s">
        <v>88</v>
      </c>
      <c r="C1426" s="322" t="s">
        <v>381</v>
      </c>
      <c r="D1426" s="322" t="s">
        <v>5</v>
      </c>
      <c r="E1426" s="391" t="s">
        <v>89</v>
      </c>
      <c r="F1426" s="322" t="s">
        <v>7</v>
      </c>
      <c r="G1426" s="322" t="s">
        <v>8</v>
      </c>
      <c r="H1426" s="320" t="s">
        <v>382</v>
      </c>
      <c r="I1426" s="416" t="s">
        <v>10</v>
      </c>
    </row>
    <row r="1427" spans="1:9" ht="18" customHeight="1" x14ac:dyDescent="0.25">
      <c r="A1427" s="607">
        <v>20000000</v>
      </c>
      <c r="B1427" s="608"/>
      <c r="C1427" s="607"/>
      <c r="D1427" s="608"/>
      <c r="E1427" s="445" t="s">
        <v>47</v>
      </c>
      <c r="F1427" s="421"/>
      <c r="G1427" s="421"/>
      <c r="H1427" s="421"/>
      <c r="I1427" s="421"/>
    </row>
    <row r="1428" spans="1:9" ht="18" customHeight="1" x14ac:dyDescent="0.25">
      <c r="A1428" s="328">
        <v>21000000</v>
      </c>
      <c r="B1428" s="451"/>
      <c r="C1428" s="328"/>
      <c r="D1428" s="451"/>
      <c r="E1428" s="398" t="s">
        <v>53</v>
      </c>
      <c r="F1428" s="369"/>
      <c r="G1428" s="369"/>
      <c r="H1428" s="369"/>
      <c r="I1428" s="369"/>
    </row>
    <row r="1429" spans="1:9" ht="18" customHeight="1" x14ac:dyDescent="0.25">
      <c r="A1429" s="328">
        <v>21010000</v>
      </c>
      <c r="B1429" s="451"/>
      <c r="C1429" s="328"/>
      <c r="D1429" s="451"/>
      <c r="E1429" s="398" t="s">
        <v>402</v>
      </c>
      <c r="F1429" s="369"/>
      <c r="G1429" s="369"/>
      <c r="H1429" s="369"/>
      <c r="I1429" s="369"/>
    </row>
    <row r="1430" spans="1:9" ht="18" customHeight="1" x14ac:dyDescent="0.25">
      <c r="A1430" s="328">
        <v>21010103</v>
      </c>
      <c r="B1430" s="409" t="s">
        <v>21</v>
      </c>
      <c r="C1430" s="328"/>
      <c r="D1430" s="328" t="s">
        <v>12</v>
      </c>
      <c r="E1430" s="401" t="s">
        <v>442</v>
      </c>
      <c r="F1430" s="369">
        <v>741018.95</v>
      </c>
      <c r="G1430" s="503">
        <v>1111528.425</v>
      </c>
      <c r="H1430" s="404">
        <v>463538.08</v>
      </c>
      <c r="I1430" s="460">
        <v>695307.12</v>
      </c>
    </row>
    <row r="1431" spans="1:9" ht="18" customHeight="1" x14ac:dyDescent="0.25">
      <c r="A1431" s="328">
        <v>21010104</v>
      </c>
      <c r="B1431" s="409" t="s">
        <v>21</v>
      </c>
      <c r="C1431" s="328"/>
      <c r="D1431" s="328" t="s">
        <v>12</v>
      </c>
      <c r="E1431" s="401" t="s">
        <v>443</v>
      </c>
      <c r="F1431" s="369">
        <v>266245.5</v>
      </c>
      <c r="G1431" s="503">
        <v>399368.25</v>
      </c>
      <c r="H1431" s="405"/>
      <c r="I1431" s="448"/>
    </row>
    <row r="1432" spans="1:9" ht="18" customHeight="1" x14ac:dyDescent="0.25">
      <c r="A1432" s="328" t="s">
        <v>669</v>
      </c>
      <c r="B1432" s="409" t="s">
        <v>21</v>
      </c>
      <c r="C1432" s="328"/>
      <c r="D1432" s="328" t="s">
        <v>12</v>
      </c>
      <c r="E1432" s="401" t="s">
        <v>444</v>
      </c>
      <c r="F1432" s="369">
        <v>356598.8</v>
      </c>
      <c r="G1432" s="503">
        <v>534898.19999999995</v>
      </c>
      <c r="H1432" s="405"/>
      <c r="I1432" s="448"/>
    </row>
    <row r="1433" spans="1:9" ht="18" customHeight="1" x14ac:dyDescent="0.25">
      <c r="A1433" s="403">
        <v>21010106</v>
      </c>
      <c r="B1433" s="409" t="s">
        <v>21</v>
      </c>
      <c r="C1433" s="328"/>
      <c r="D1433" s="328" t="s">
        <v>12</v>
      </c>
      <c r="E1433" s="401" t="s">
        <v>462</v>
      </c>
      <c r="F1433" s="369">
        <v>0</v>
      </c>
      <c r="G1433" s="503">
        <v>0</v>
      </c>
      <c r="H1433" s="486"/>
      <c r="I1433" s="448"/>
    </row>
    <row r="1434" spans="1:9" ht="18" customHeight="1" x14ac:dyDescent="0.25">
      <c r="A1434" s="449"/>
      <c r="B1434" s="409" t="s">
        <v>21</v>
      </c>
      <c r="C1434" s="328"/>
      <c r="D1434" s="328" t="s">
        <v>12</v>
      </c>
      <c r="E1434" s="335" t="s">
        <v>513</v>
      </c>
      <c r="F1434" s="369">
        <v>0</v>
      </c>
      <c r="G1434" s="503">
        <v>0</v>
      </c>
      <c r="H1434" s="486"/>
      <c r="I1434" s="448">
        <v>40000</v>
      </c>
    </row>
    <row r="1435" spans="1:9" ht="18" customHeight="1" x14ac:dyDescent="0.25">
      <c r="A1435" s="328">
        <v>21020300</v>
      </c>
      <c r="B1435" s="451"/>
      <c r="C1435" s="328"/>
      <c r="D1435" s="451"/>
      <c r="E1435" s="398" t="s">
        <v>447</v>
      </c>
      <c r="F1435" s="369">
        <v>0</v>
      </c>
      <c r="G1435" s="503">
        <v>0</v>
      </c>
      <c r="H1435" s="486"/>
      <c r="I1435" s="448"/>
    </row>
    <row r="1436" spans="1:9" ht="18" customHeight="1" x14ac:dyDescent="0.25">
      <c r="A1436" s="328">
        <v>21020301</v>
      </c>
      <c r="B1436" s="409" t="s">
        <v>21</v>
      </c>
      <c r="C1436" s="328"/>
      <c r="D1436" s="328" t="s">
        <v>12</v>
      </c>
      <c r="E1436" s="335" t="s">
        <v>448</v>
      </c>
      <c r="F1436" s="369">
        <v>259357.1</v>
      </c>
      <c r="G1436" s="503">
        <v>389035.65</v>
      </c>
      <c r="H1436" s="405">
        <v>162238.32999999999</v>
      </c>
      <c r="I1436" s="448">
        <v>243357.49</v>
      </c>
    </row>
    <row r="1437" spans="1:9" ht="18" customHeight="1" x14ac:dyDescent="0.25">
      <c r="A1437" s="328">
        <v>21020302</v>
      </c>
      <c r="B1437" s="409" t="s">
        <v>21</v>
      </c>
      <c r="C1437" s="328"/>
      <c r="D1437" s="328" t="s">
        <v>12</v>
      </c>
      <c r="E1437" s="335" t="s">
        <v>449</v>
      </c>
      <c r="F1437" s="369">
        <v>148198.35</v>
      </c>
      <c r="G1437" s="369">
        <v>222297.52499999999</v>
      </c>
      <c r="H1437" s="405">
        <v>92707.61</v>
      </c>
      <c r="I1437" s="448">
        <v>139061.42000000001</v>
      </c>
    </row>
    <row r="1438" spans="1:9" ht="18" customHeight="1" x14ac:dyDescent="0.25">
      <c r="A1438" s="328">
        <v>21020303</v>
      </c>
      <c r="B1438" s="409" t="s">
        <v>21</v>
      </c>
      <c r="C1438" s="328"/>
      <c r="D1438" s="328" t="s">
        <v>12</v>
      </c>
      <c r="E1438" s="335" t="s">
        <v>450</v>
      </c>
      <c r="F1438" s="369">
        <v>8262</v>
      </c>
      <c r="G1438" s="503">
        <v>12393</v>
      </c>
      <c r="H1438" s="405">
        <v>5760</v>
      </c>
      <c r="I1438" s="448">
        <v>8640</v>
      </c>
    </row>
    <row r="1439" spans="1:9" ht="18" customHeight="1" x14ac:dyDescent="0.25">
      <c r="A1439" s="328">
        <v>21020304</v>
      </c>
      <c r="B1439" s="409" t="s">
        <v>21</v>
      </c>
      <c r="C1439" s="328"/>
      <c r="D1439" s="328" t="s">
        <v>12</v>
      </c>
      <c r="E1439" s="335" t="s">
        <v>408</v>
      </c>
      <c r="F1439" s="369">
        <v>38751.5</v>
      </c>
      <c r="G1439" s="369">
        <v>58127.25</v>
      </c>
      <c r="H1439" s="405">
        <v>23176.91</v>
      </c>
      <c r="I1439" s="448">
        <v>34765.360000000001</v>
      </c>
    </row>
    <row r="1440" spans="1:9" ht="18" customHeight="1" x14ac:dyDescent="0.25">
      <c r="A1440" s="328">
        <v>21020312</v>
      </c>
      <c r="B1440" s="409" t="s">
        <v>21</v>
      </c>
      <c r="C1440" s="328"/>
      <c r="D1440" s="328" t="s">
        <v>12</v>
      </c>
      <c r="E1440" s="335" t="s">
        <v>451</v>
      </c>
      <c r="F1440" s="369">
        <v>0</v>
      </c>
      <c r="G1440" s="503">
        <v>0</v>
      </c>
      <c r="H1440" s="486"/>
      <c r="I1440" s="448"/>
    </row>
    <row r="1441" spans="1:9" ht="18" customHeight="1" x14ac:dyDescent="0.25">
      <c r="A1441" s="328">
        <v>21020315</v>
      </c>
      <c r="B1441" s="409" t="s">
        <v>21</v>
      </c>
      <c r="C1441" s="328"/>
      <c r="D1441" s="328" t="s">
        <v>12</v>
      </c>
      <c r="E1441" s="335" t="s">
        <v>452</v>
      </c>
      <c r="F1441" s="369">
        <v>57451.5</v>
      </c>
      <c r="G1441" s="503">
        <v>86177.25</v>
      </c>
      <c r="H1441" s="405">
        <v>39176.879999999997</v>
      </c>
      <c r="I1441" s="448">
        <v>58765.32</v>
      </c>
    </row>
    <row r="1442" spans="1:9" ht="18" customHeight="1" x14ac:dyDescent="0.25">
      <c r="A1442" s="328" t="s">
        <v>670</v>
      </c>
      <c r="B1442" s="409" t="s">
        <v>21</v>
      </c>
      <c r="C1442" s="328"/>
      <c r="D1442" s="328" t="s">
        <v>12</v>
      </c>
      <c r="E1442" s="335" t="s">
        <v>539</v>
      </c>
      <c r="F1442" s="369">
        <v>116985.5</v>
      </c>
      <c r="G1442" s="503">
        <v>175478.25</v>
      </c>
      <c r="H1442" s="422">
        <f t="shared" ref="H1442:H1444" si="64">SUM(G1442/12*9)</f>
        <v>131608.6875</v>
      </c>
      <c r="I1442" s="369"/>
    </row>
    <row r="1443" spans="1:9" ht="18" customHeight="1" x14ac:dyDescent="0.25">
      <c r="A1443" s="328" t="s">
        <v>671</v>
      </c>
      <c r="B1443" s="409" t="s">
        <v>21</v>
      </c>
      <c r="C1443" s="328"/>
      <c r="D1443" s="328" t="s">
        <v>12</v>
      </c>
      <c r="E1443" s="335" t="s">
        <v>540</v>
      </c>
      <c r="F1443" s="369">
        <v>0</v>
      </c>
      <c r="G1443" s="503">
        <v>0</v>
      </c>
      <c r="H1443" s="369"/>
      <c r="I1443" s="369"/>
    </row>
    <row r="1444" spans="1:9" ht="18" customHeight="1" x14ac:dyDescent="0.25">
      <c r="A1444" s="328" t="s">
        <v>672</v>
      </c>
      <c r="B1444" s="409" t="s">
        <v>21</v>
      </c>
      <c r="C1444" s="328"/>
      <c r="D1444" s="328" t="s">
        <v>12</v>
      </c>
      <c r="E1444" s="335" t="s">
        <v>541</v>
      </c>
      <c r="F1444" s="369">
        <v>6426</v>
      </c>
      <c r="G1444" s="503">
        <v>9639</v>
      </c>
      <c r="H1444" s="422">
        <f t="shared" si="64"/>
        <v>7229.25</v>
      </c>
      <c r="I1444" s="369"/>
    </row>
    <row r="1445" spans="1:9" ht="18" customHeight="1" x14ac:dyDescent="0.25">
      <c r="A1445" s="328">
        <v>21020400</v>
      </c>
      <c r="B1445" s="451"/>
      <c r="C1445" s="328"/>
      <c r="D1445" s="451"/>
      <c r="E1445" s="398" t="s">
        <v>464</v>
      </c>
      <c r="F1445" s="369">
        <v>0</v>
      </c>
      <c r="G1445" s="503">
        <v>0</v>
      </c>
      <c r="H1445" s="369"/>
      <c r="I1445" s="369"/>
    </row>
    <row r="1446" spans="1:9" ht="18" customHeight="1" x14ac:dyDescent="0.25">
      <c r="A1446" s="328">
        <v>21020401</v>
      </c>
      <c r="B1446" s="409" t="s">
        <v>21</v>
      </c>
      <c r="C1446" s="328"/>
      <c r="D1446" s="328" t="s">
        <v>12</v>
      </c>
      <c r="E1446" s="335" t="s">
        <v>448</v>
      </c>
      <c r="F1446" s="369">
        <v>93186.35</v>
      </c>
      <c r="G1446" s="503">
        <v>139779.52499999999</v>
      </c>
      <c r="H1446" s="422">
        <f t="shared" ref="H1446:H1449" si="65">SUM(G1446/12*9)</f>
        <v>104834.64374999999</v>
      </c>
      <c r="I1446" s="369"/>
    </row>
    <row r="1447" spans="1:9" ht="18" customHeight="1" x14ac:dyDescent="0.25">
      <c r="A1447" s="328">
        <v>21020402</v>
      </c>
      <c r="B1447" s="409" t="s">
        <v>21</v>
      </c>
      <c r="C1447" s="328"/>
      <c r="D1447" s="328" t="s">
        <v>12</v>
      </c>
      <c r="E1447" s="335" t="s">
        <v>449</v>
      </c>
      <c r="F1447" s="369">
        <v>53249.1</v>
      </c>
      <c r="G1447" s="503">
        <v>79873.649999999994</v>
      </c>
      <c r="H1447" s="422">
        <f t="shared" si="65"/>
        <v>59905.237499999996</v>
      </c>
      <c r="I1447" s="369"/>
    </row>
    <row r="1448" spans="1:9" ht="18" customHeight="1" x14ac:dyDescent="0.25">
      <c r="A1448" s="328">
        <v>21020403</v>
      </c>
      <c r="B1448" s="409" t="s">
        <v>21</v>
      </c>
      <c r="C1448" s="328"/>
      <c r="D1448" s="328" t="s">
        <v>12</v>
      </c>
      <c r="E1448" s="335" t="s">
        <v>450</v>
      </c>
      <c r="F1448" s="369">
        <v>6426</v>
      </c>
      <c r="G1448" s="503">
        <v>9639</v>
      </c>
      <c r="H1448" s="422">
        <f t="shared" si="65"/>
        <v>7229.25</v>
      </c>
      <c r="I1448" s="369"/>
    </row>
    <row r="1449" spans="1:9" ht="18" customHeight="1" x14ac:dyDescent="0.25">
      <c r="A1449" s="328">
        <v>21020404</v>
      </c>
      <c r="B1449" s="409" t="s">
        <v>21</v>
      </c>
      <c r="C1449" s="328"/>
      <c r="D1449" s="328" t="s">
        <v>12</v>
      </c>
      <c r="E1449" s="335" t="s">
        <v>408</v>
      </c>
      <c r="F1449" s="369">
        <v>12819.7</v>
      </c>
      <c r="G1449" s="503">
        <v>19229.55</v>
      </c>
      <c r="H1449" s="422">
        <f t="shared" si="65"/>
        <v>14422.162499999999</v>
      </c>
      <c r="I1449" s="369"/>
    </row>
    <row r="1450" spans="1:9" ht="18" customHeight="1" x14ac:dyDescent="0.25">
      <c r="A1450" s="328">
        <v>21020412</v>
      </c>
      <c r="B1450" s="409" t="s">
        <v>21</v>
      </c>
      <c r="C1450" s="328"/>
      <c r="D1450" s="328" t="s">
        <v>12</v>
      </c>
      <c r="E1450" s="335" t="s">
        <v>451</v>
      </c>
      <c r="F1450" s="369">
        <v>0</v>
      </c>
      <c r="G1450" s="503">
        <v>0</v>
      </c>
      <c r="H1450" s="369"/>
      <c r="I1450" s="369"/>
    </row>
    <row r="1451" spans="1:9" ht="18" customHeight="1" x14ac:dyDescent="0.25">
      <c r="A1451" s="328">
        <v>21020415</v>
      </c>
      <c r="B1451" s="409" t="s">
        <v>21</v>
      </c>
      <c r="C1451" s="328"/>
      <c r="D1451" s="328" t="s">
        <v>12</v>
      </c>
      <c r="E1451" s="335" t="s">
        <v>452</v>
      </c>
      <c r="F1451" s="369">
        <v>33712.699999999997</v>
      </c>
      <c r="G1451" s="503">
        <v>50569.05</v>
      </c>
      <c r="H1451" s="422">
        <f>SUM(G1451/12*9)</f>
        <v>37926.787500000006</v>
      </c>
      <c r="I1451" s="369"/>
    </row>
    <row r="1452" spans="1:9" ht="18" customHeight="1" x14ac:dyDescent="0.25">
      <c r="A1452" s="397">
        <v>21020500</v>
      </c>
      <c r="B1452" s="363"/>
      <c r="C1452" s="397"/>
      <c r="D1452" s="363"/>
      <c r="E1452" s="398" t="s">
        <v>465</v>
      </c>
      <c r="F1452" s="369"/>
      <c r="G1452" s="503"/>
      <c r="H1452" s="369"/>
      <c r="I1452" s="369"/>
    </row>
    <row r="1453" spans="1:9" ht="18" customHeight="1" x14ac:dyDescent="0.25">
      <c r="A1453" s="328">
        <v>21020501</v>
      </c>
      <c r="B1453" s="409" t="s">
        <v>21</v>
      </c>
      <c r="C1453" s="328"/>
      <c r="D1453" s="328" t="s">
        <v>12</v>
      </c>
      <c r="E1453" s="335" t="s">
        <v>448</v>
      </c>
      <c r="F1453" s="369"/>
      <c r="G1453" s="503"/>
      <c r="H1453" s="369"/>
      <c r="I1453" s="369"/>
    </row>
    <row r="1454" spans="1:9" ht="18" customHeight="1" x14ac:dyDescent="0.25">
      <c r="A1454" s="427">
        <v>21020502</v>
      </c>
      <c r="B1454" s="409" t="s">
        <v>21</v>
      </c>
      <c r="C1454" s="427"/>
      <c r="D1454" s="328" t="s">
        <v>12</v>
      </c>
      <c r="E1454" s="335" t="s">
        <v>449</v>
      </c>
      <c r="F1454" s="369"/>
      <c r="G1454" s="503"/>
      <c r="H1454" s="369"/>
      <c r="I1454" s="369"/>
    </row>
    <row r="1455" spans="1:9" ht="18" customHeight="1" x14ac:dyDescent="0.25">
      <c r="A1455" s="427">
        <v>21020503</v>
      </c>
      <c r="B1455" s="409" t="s">
        <v>21</v>
      </c>
      <c r="C1455" s="427"/>
      <c r="D1455" s="328" t="s">
        <v>12</v>
      </c>
      <c r="E1455" s="335" t="s">
        <v>450</v>
      </c>
      <c r="F1455" s="369"/>
      <c r="G1455" s="503"/>
      <c r="H1455" s="369"/>
      <c r="I1455" s="369"/>
    </row>
    <row r="1456" spans="1:9" ht="18" customHeight="1" x14ac:dyDescent="0.25">
      <c r="A1456" s="427">
        <v>21020504</v>
      </c>
      <c r="B1456" s="409" t="s">
        <v>21</v>
      </c>
      <c r="C1456" s="427"/>
      <c r="D1456" s="328" t="s">
        <v>12</v>
      </c>
      <c r="E1456" s="335" t="s">
        <v>408</v>
      </c>
      <c r="F1456" s="369"/>
      <c r="G1456" s="503"/>
      <c r="H1456" s="369"/>
      <c r="I1456" s="369"/>
    </row>
    <row r="1457" spans="1:9" ht="18" customHeight="1" x14ac:dyDescent="0.25">
      <c r="A1457" s="427" t="s">
        <v>648</v>
      </c>
      <c r="B1457" s="409" t="s">
        <v>21</v>
      </c>
      <c r="C1457" s="427"/>
      <c r="D1457" s="328" t="s">
        <v>12</v>
      </c>
      <c r="E1457" s="335" t="s">
        <v>451</v>
      </c>
      <c r="F1457" s="369"/>
      <c r="G1457" s="503"/>
      <c r="H1457" s="369"/>
      <c r="I1457" s="369"/>
    </row>
    <row r="1458" spans="1:9" ht="18" customHeight="1" x14ac:dyDescent="0.25">
      <c r="A1458" s="427">
        <v>21020515</v>
      </c>
      <c r="B1458" s="409" t="s">
        <v>21</v>
      </c>
      <c r="C1458" s="427"/>
      <c r="D1458" s="328" t="s">
        <v>12</v>
      </c>
      <c r="E1458" s="335" t="s">
        <v>452</v>
      </c>
      <c r="F1458" s="369"/>
      <c r="G1458" s="503"/>
      <c r="H1458" s="369"/>
      <c r="I1458" s="369"/>
    </row>
    <row r="1459" spans="1:9" ht="18" customHeight="1" x14ac:dyDescent="0.25">
      <c r="A1459" s="427"/>
      <c r="B1459" s="409" t="s">
        <v>21</v>
      </c>
      <c r="C1459" s="427"/>
      <c r="D1459" s="328" t="s">
        <v>12</v>
      </c>
      <c r="E1459" s="335" t="s">
        <v>532</v>
      </c>
      <c r="F1459" s="369"/>
      <c r="G1459" s="462">
        <v>1050000</v>
      </c>
      <c r="H1459" s="422">
        <f>SUM(G1459/35000*20000)</f>
        <v>600000</v>
      </c>
      <c r="I1459" s="461"/>
    </row>
    <row r="1460" spans="1:9" ht="18" customHeight="1" x14ac:dyDescent="0.25">
      <c r="A1460" s="423">
        <v>21020600</v>
      </c>
      <c r="B1460" s="424"/>
      <c r="C1460" s="425"/>
      <c r="D1460" s="424"/>
      <c r="E1460" s="398" t="s">
        <v>418</v>
      </c>
      <c r="F1460" s="402"/>
      <c r="G1460" s="524"/>
      <c r="H1460" s="402"/>
      <c r="I1460" s="402"/>
    </row>
    <row r="1461" spans="1:9" ht="18" customHeight="1" x14ac:dyDescent="0.25">
      <c r="A1461" s="538">
        <v>21020605</v>
      </c>
      <c r="B1461" s="409" t="s">
        <v>21</v>
      </c>
      <c r="C1461" s="427"/>
      <c r="D1461" s="328" t="s">
        <v>12</v>
      </c>
      <c r="E1461" s="401" t="s">
        <v>518</v>
      </c>
      <c r="F1461" s="402"/>
      <c r="G1461" s="524"/>
      <c r="H1461" s="402"/>
      <c r="I1461" s="402"/>
    </row>
    <row r="1462" spans="1:9" ht="18" customHeight="1" x14ac:dyDescent="0.25">
      <c r="A1462" s="334">
        <v>22020000</v>
      </c>
      <c r="B1462" s="333"/>
      <c r="C1462" s="334"/>
      <c r="D1462" s="333"/>
      <c r="E1462" s="412" t="s">
        <v>420</v>
      </c>
      <c r="F1462" s="369"/>
      <c r="G1462" s="503"/>
      <c r="H1462" s="369"/>
      <c r="I1462" s="369"/>
    </row>
    <row r="1463" spans="1:9" ht="18" customHeight="1" x14ac:dyDescent="0.25">
      <c r="A1463" s="334">
        <v>22020100</v>
      </c>
      <c r="B1463" s="333"/>
      <c r="C1463" s="334"/>
      <c r="D1463" s="333"/>
      <c r="E1463" s="412" t="s">
        <v>480</v>
      </c>
      <c r="F1463" s="369"/>
      <c r="G1463" s="503"/>
      <c r="H1463" s="369"/>
      <c r="I1463" s="369"/>
    </row>
    <row r="1464" spans="1:9" ht="18" customHeight="1" x14ac:dyDescent="0.25">
      <c r="A1464" s="492">
        <v>22020101</v>
      </c>
      <c r="B1464" s="409" t="s">
        <v>21</v>
      </c>
      <c r="C1464" s="492"/>
      <c r="D1464" s="328" t="s">
        <v>12</v>
      </c>
      <c r="E1464" s="568" t="s">
        <v>481</v>
      </c>
      <c r="F1464" s="574">
        <v>120000</v>
      </c>
      <c r="G1464" s="503">
        <v>200000</v>
      </c>
      <c r="H1464" s="587">
        <v>150000</v>
      </c>
      <c r="I1464" s="369">
        <v>200000</v>
      </c>
    </row>
    <row r="1465" spans="1:9" ht="18" customHeight="1" x14ac:dyDescent="0.25">
      <c r="A1465" s="492">
        <v>22020102</v>
      </c>
      <c r="B1465" s="409" t="s">
        <v>21</v>
      </c>
      <c r="C1465" s="492"/>
      <c r="D1465" s="328" t="s">
        <v>12</v>
      </c>
      <c r="E1465" s="568" t="s">
        <v>422</v>
      </c>
      <c r="F1465" s="574"/>
      <c r="G1465" s="503"/>
      <c r="H1465" s="574"/>
      <c r="I1465" s="369"/>
    </row>
    <row r="1466" spans="1:9" ht="18" customHeight="1" x14ac:dyDescent="0.25">
      <c r="A1466" s="492">
        <v>22020103</v>
      </c>
      <c r="B1466" s="409" t="s">
        <v>21</v>
      </c>
      <c r="C1466" s="492"/>
      <c r="D1466" s="328" t="s">
        <v>12</v>
      </c>
      <c r="E1466" s="568" t="s">
        <v>482</v>
      </c>
      <c r="F1466" s="574"/>
      <c r="G1466" s="503"/>
      <c r="H1466" s="574"/>
      <c r="I1466" s="369"/>
    </row>
    <row r="1467" spans="1:9" ht="18" customHeight="1" x14ac:dyDescent="0.25">
      <c r="A1467" s="492">
        <v>22020104</v>
      </c>
      <c r="B1467" s="409" t="s">
        <v>21</v>
      </c>
      <c r="C1467" s="492"/>
      <c r="D1467" s="328" t="s">
        <v>12</v>
      </c>
      <c r="E1467" s="568" t="s">
        <v>423</v>
      </c>
      <c r="F1467" s="574"/>
      <c r="G1467" s="503"/>
      <c r="H1467" s="574"/>
      <c r="I1467" s="369"/>
    </row>
    <row r="1468" spans="1:9" ht="18" customHeight="1" x14ac:dyDescent="0.25">
      <c r="A1468" s="328">
        <v>21020600</v>
      </c>
      <c r="B1468" s="451"/>
      <c r="C1468" s="328"/>
      <c r="D1468" s="451"/>
      <c r="E1468" s="388" t="s">
        <v>673</v>
      </c>
      <c r="F1468" s="579"/>
      <c r="G1468" s="580"/>
      <c r="H1468" s="579"/>
      <c r="I1468" s="579"/>
    </row>
    <row r="1469" spans="1:9" ht="18" customHeight="1" x14ac:dyDescent="0.25">
      <c r="A1469" s="328">
        <v>21020605</v>
      </c>
      <c r="B1469" s="409" t="s">
        <v>21</v>
      </c>
      <c r="C1469" s="328"/>
      <c r="D1469" s="328" t="s">
        <v>12</v>
      </c>
      <c r="E1469" s="335" t="s">
        <v>518</v>
      </c>
      <c r="F1469" s="579"/>
      <c r="G1469" s="580"/>
      <c r="H1469" s="579"/>
      <c r="I1469" s="579"/>
    </row>
    <row r="1470" spans="1:9" ht="18" customHeight="1" x14ac:dyDescent="0.25">
      <c r="A1470" s="334">
        <v>22020400</v>
      </c>
      <c r="B1470" s="333"/>
      <c r="C1470" s="334"/>
      <c r="D1470" s="333"/>
      <c r="E1470" s="412" t="s">
        <v>545</v>
      </c>
      <c r="F1470" s="369"/>
      <c r="G1470" s="503"/>
      <c r="H1470" s="369"/>
      <c r="I1470" s="369"/>
    </row>
    <row r="1471" spans="1:9" ht="18" customHeight="1" x14ac:dyDescent="0.25">
      <c r="A1471" s="334">
        <v>22020413</v>
      </c>
      <c r="B1471" s="409" t="s">
        <v>21</v>
      </c>
      <c r="C1471" s="334"/>
      <c r="D1471" s="328" t="s">
        <v>12</v>
      </c>
      <c r="E1471" s="413" t="s">
        <v>674</v>
      </c>
      <c r="F1471" s="369">
        <v>20850000</v>
      </c>
      <c r="G1471" s="503">
        <v>20000000</v>
      </c>
      <c r="H1471" s="369">
        <v>8400000</v>
      </c>
      <c r="I1471" s="369">
        <v>20000000</v>
      </c>
    </row>
    <row r="1472" spans="1:9" ht="18" customHeight="1" x14ac:dyDescent="0.25">
      <c r="A1472" s="334" t="s">
        <v>675</v>
      </c>
      <c r="B1472" s="409" t="s">
        <v>21</v>
      </c>
      <c r="C1472" s="334"/>
      <c r="D1472" s="328" t="s">
        <v>12</v>
      </c>
      <c r="E1472" s="413" t="s">
        <v>676</v>
      </c>
      <c r="F1472" s="369"/>
      <c r="G1472" s="503"/>
      <c r="H1472" s="369"/>
      <c r="I1472" s="369"/>
    </row>
    <row r="1473" spans="1:9" ht="18.75" x14ac:dyDescent="0.25">
      <c r="A1473" s="334"/>
      <c r="B1473" s="333"/>
      <c r="C1473" s="334"/>
      <c r="D1473" s="333"/>
      <c r="E1473" s="412" t="s">
        <v>460</v>
      </c>
      <c r="F1473" s="461">
        <f>SUM(F1430:F1461)</f>
        <v>2198689.0500000007</v>
      </c>
      <c r="G1473" s="461">
        <f>SUM(G1430:G1461)</f>
        <v>4348033.5749999993</v>
      </c>
      <c r="H1473" s="461">
        <f>SUM(H1430:H1461)</f>
        <v>1749753.8287500003</v>
      </c>
      <c r="I1473" s="461">
        <f>SUM(I1430:I1461)</f>
        <v>1219896.7100000002</v>
      </c>
    </row>
    <row r="1474" spans="1:9" ht="18.75" x14ac:dyDescent="0.25">
      <c r="A1474" s="343"/>
      <c r="B1474" s="342"/>
      <c r="C1474" s="343"/>
      <c r="D1474" s="342"/>
      <c r="E1474" s="452" t="s">
        <v>420</v>
      </c>
      <c r="F1474" s="463">
        <f>SUM(F1464:F1472)</f>
        <v>20970000</v>
      </c>
      <c r="G1474" s="463">
        <f>SUM(G1464:G1472)</f>
        <v>20200000</v>
      </c>
      <c r="H1474" s="463">
        <f>SUM(H1464:H1472)</f>
        <v>8550000</v>
      </c>
      <c r="I1474" s="497">
        <f>SUM(I1464:I1472)</f>
        <v>20200000</v>
      </c>
    </row>
    <row r="1475" spans="1:9" ht="18.75" x14ac:dyDescent="0.25">
      <c r="A1475" s="611"/>
      <c r="B1475" s="612"/>
      <c r="C1475" s="613"/>
      <c r="D1475" s="612"/>
      <c r="E1475" s="499" t="s">
        <v>57</v>
      </c>
      <c r="F1475" s="504">
        <f>SUM(F1473:F1474)</f>
        <v>23168689.050000001</v>
      </c>
      <c r="G1475" s="504">
        <f>SUM(G1473:G1474)</f>
        <v>24548033.574999999</v>
      </c>
      <c r="H1475" s="504">
        <f>SUM(H1473:H1474)</f>
        <v>10299753.828749999</v>
      </c>
      <c r="I1475" s="519">
        <f>SUM(I1473:I1474)</f>
        <v>21419896.710000001</v>
      </c>
    </row>
    <row r="1476" spans="1:9" ht="18.75" x14ac:dyDescent="0.25">
      <c r="A1476" s="969" t="s">
        <v>85</v>
      </c>
      <c r="B1476" s="970"/>
      <c r="C1476" s="970"/>
      <c r="D1476" s="970"/>
      <c r="E1476" s="970"/>
      <c r="F1476" s="970"/>
      <c r="G1476" s="970"/>
      <c r="H1476" s="970"/>
      <c r="I1476" s="971"/>
    </row>
    <row r="1477" spans="1:9" ht="18.75" x14ac:dyDescent="0.25">
      <c r="A1477" s="972" t="s">
        <v>1</v>
      </c>
      <c r="B1477" s="973"/>
      <c r="C1477" s="973"/>
      <c r="D1477" s="973"/>
      <c r="E1477" s="973"/>
      <c r="F1477" s="973"/>
      <c r="G1477" s="973"/>
      <c r="H1477" s="973"/>
      <c r="I1477" s="974"/>
    </row>
    <row r="1478" spans="1:9" ht="18.75" x14ac:dyDescent="0.25">
      <c r="A1478" s="972" t="s">
        <v>58</v>
      </c>
      <c r="B1478" s="973"/>
      <c r="C1478" s="973"/>
      <c r="D1478" s="973"/>
      <c r="E1478" s="973"/>
      <c r="F1478" s="973"/>
      <c r="G1478" s="973"/>
      <c r="H1478" s="973"/>
      <c r="I1478" s="974"/>
    </row>
    <row r="1479" spans="1:9" ht="18.75" customHeight="1" x14ac:dyDescent="0.25">
      <c r="A1479" s="975" t="s">
        <v>379</v>
      </c>
      <c r="B1479" s="976"/>
      <c r="C1479" s="976"/>
      <c r="D1479" s="976"/>
      <c r="E1479" s="976"/>
      <c r="F1479" s="976"/>
      <c r="G1479" s="976"/>
      <c r="H1479" s="976"/>
      <c r="I1479" s="977"/>
    </row>
    <row r="1480" spans="1:9" ht="18.75" x14ac:dyDescent="0.25">
      <c r="A1480" s="978" t="s">
        <v>677</v>
      </c>
      <c r="B1480" s="979"/>
      <c r="C1480" s="979"/>
      <c r="D1480" s="979"/>
      <c r="E1480" s="979"/>
      <c r="F1480" s="979"/>
      <c r="G1480" s="979"/>
      <c r="H1480" s="979"/>
      <c r="I1480" s="980"/>
    </row>
    <row r="1481" spans="1:9" s="311" customFormat="1" ht="35.25" x14ac:dyDescent="0.25">
      <c r="A1481" s="390" t="s">
        <v>380</v>
      </c>
      <c r="B1481" s="322" t="s">
        <v>88</v>
      </c>
      <c r="C1481" s="322" t="s">
        <v>381</v>
      </c>
      <c r="D1481" s="614" t="s">
        <v>5</v>
      </c>
      <c r="E1481" s="391" t="s">
        <v>89</v>
      </c>
      <c r="F1481" s="322" t="s">
        <v>7</v>
      </c>
      <c r="G1481" s="322" t="s">
        <v>8</v>
      </c>
      <c r="H1481" s="320" t="s">
        <v>382</v>
      </c>
      <c r="I1481" s="416" t="s">
        <v>10</v>
      </c>
    </row>
    <row r="1482" spans="1:9" ht="18" customHeight="1" x14ac:dyDescent="0.25">
      <c r="A1482" s="607">
        <v>20000000</v>
      </c>
      <c r="B1482" s="608"/>
      <c r="C1482" s="607"/>
      <c r="D1482" s="451"/>
      <c r="E1482" s="445" t="s">
        <v>47</v>
      </c>
      <c r="F1482" s="615"/>
      <c r="G1482" s="615"/>
      <c r="H1482" s="615"/>
      <c r="I1482" s="615"/>
    </row>
    <row r="1483" spans="1:9" ht="18" customHeight="1" x14ac:dyDescent="0.25">
      <c r="A1483" s="328">
        <v>21000000</v>
      </c>
      <c r="B1483" s="451"/>
      <c r="C1483" s="328"/>
      <c r="D1483" s="451"/>
      <c r="E1483" s="616" t="s">
        <v>53</v>
      </c>
      <c r="F1483" s="579"/>
      <c r="G1483" s="579"/>
      <c r="H1483" s="579"/>
      <c r="I1483" s="579"/>
    </row>
    <row r="1484" spans="1:9" ht="18" customHeight="1" x14ac:dyDescent="0.25">
      <c r="A1484" s="328">
        <v>21010000</v>
      </c>
      <c r="B1484" s="451"/>
      <c r="C1484" s="328"/>
      <c r="D1484" s="451"/>
      <c r="E1484" s="616" t="s">
        <v>402</v>
      </c>
      <c r="F1484" s="579"/>
      <c r="G1484" s="579"/>
      <c r="H1484" s="579"/>
      <c r="I1484" s="579"/>
    </row>
    <row r="1485" spans="1:9" ht="18" customHeight="1" x14ac:dyDescent="0.25">
      <c r="A1485" s="328">
        <v>21010103</v>
      </c>
      <c r="B1485" s="409" t="s">
        <v>21</v>
      </c>
      <c r="C1485" s="328"/>
      <c r="D1485" s="328" t="s">
        <v>12</v>
      </c>
      <c r="E1485" s="617" t="s">
        <v>442</v>
      </c>
      <c r="F1485" s="579">
        <v>1482037.9</v>
      </c>
      <c r="G1485" s="579">
        <v>2223056.85</v>
      </c>
      <c r="H1485" s="404">
        <v>448394</v>
      </c>
      <c r="I1485" s="633">
        <v>672591</v>
      </c>
    </row>
    <row r="1486" spans="1:9" ht="18" customHeight="1" x14ac:dyDescent="0.25">
      <c r="A1486" s="328">
        <v>21010104</v>
      </c>
      <c r="B1486" s="409" t="s">
        <v>21</v>
      </c>
      <c r="C1486" s="328"/>
      <c r="D1486" s="328" t="s">
        <v>12</v>
      </c>
      <c r="E1486" s="617" t="s">
        <v>443</v>
      </c>
      <c r="F1486" s="579">
        <v>666829.25</v>
      </c>
      <c r="G1486" s="579">
        <v>1000243.875</v>
      </c>
      <c r="H1486" s="405">
        <v>447569.12</v>
      </c>
      <c r="I1486" s="634">
        <v>671353.68</v>
      </c>
    </row>
    <row r="1487" spans="1:9" ht="18" customHeight="1" x14ac:dyDescent="0.25">
      <c r="A1487" s="328" t="s">
        <v>669</v>
      </c>
      <c r="B1487" s="409" t="s">
        <v>21</v>
      </c>
      <c r="C1487" s="328"/>
      <c r="D1487" s="328" t="s">
        <v>12</v>
      </c>
      <c r="E1487" s="617" t="s">
        <v>444</v>
      </c>
      <c r="F1487" s="579">
        <v>0</v>
      </c>
      <c r="G1487" s="579">
        <v>0</v>
      </c>
      <c r="H1487" s="618"/>
      <c r="I1487" s="634"/>
    </row>
    <row r="1488" spans="1:9" ht="18" customHeight="1" x14ac:dyDescent="0.25">
      <c r="A1488" s="403">
        <v>21010106</v>
      </c>
      <c r="B1488" s="409" t="s">
        <v>21</v>
      </c>
      <c r="C1488" s="328"/>
      <c r="D1488" s="328" t="s">
        <v>12</v>
      </c>
      <c r="E1488" s="617" t="s">
        <v>462</v>
      </c>
      <c r="F1488" s="579">
        <v>0</v>
      </c>
      <c r="G1488" s="579">
        <v>0</v>
      </c>
      <c r="H1488" s="618"/>
      <c r="I1488" s="634"/>
    </row>
    <row r="1489" spans="1:9" ht="18" customHeight="1" x14ac:dyDescent="0.25">
      <c r="A1489" s="449"/>
      <c r="B1489" s="409" t="s">
        <v>21</v>
      </c>
      <c r="C1489" s="328"/>
      <c r="D1489" s="328" t="s">
        <v>12</v>
      </c>
      <c r="E1489" s="619" t="s">
        <v>513</v>
      </c>
      <c r="F1489" s="579">
        <v>0</v>
      </c>
      <c r="G1489" s="579">
        <v>0</v>
      </c>
      <c r="H1489" s="618"/>
      <c r="I1489" s="634">
        <v>120000</v>
      </c>
    </row>
    <row r="1490" spans="1:9" ht="18" customHeight="1" x14ac:dyDescent="0.25">
      <c r="A1490" s="328">
        <v>21020300</v>
      </c>
      <c r="B1490" s="451"/>
      <c r="C1490" s="328"/>
      <c r="D1490" s="451"/>
      <c r="E1490" s="616" t="s">
        <v>447</v>
      </c>
      <c r="F1490" s="579">
        <v>0</v>
      </c>
      <c r="G1490" s="579">
        <v>0</v>
      </c>
      <c r="H1490" s="618"/>
      <c r="I1490" s="634"/>
    </row>
    <row r="1491" spans="1:9" ht="18" customHeight="1" x14ac:dyDescent="0.25">
      <c r="A1491" s="328">
        <v>21020301</v>
      </c>
      <c r="B1491" s="409" t="s">
        <v>21</v>
      </c>
      <c r="C1491" s="328"/>
      <c r="D1491" s="328" t="s">
        <v>12</v>
      </c>
      <c r="E1491" s="619" t="s">
        <v>448</v>
      </c>
      <c r="F1491" s="579">
        <v>518714.2</v>
      </c>
      <c r="G1491" s="579">
        <v>778071.3</v>
      </c>
      <c r="H1491" s="405">
        <v>156937.9</v>
      </c>
      <c r="I1491" s="634">
        <v>235406.85</v>
      </c>
    </row>
    <row r="1492" spans="1:9" ht="18" customHeight="1" x14ac:dyDescent="0.25">
      <c r="A1492" s="328">
        <v>21020302</v>
      </c>
      <c r="B1492" s="409" t="s">
        <v>21</v>
      </c>
      <c r="C1492" s="328"/>
      <c r="D1492" s="328" t="s">
        <v>12</v>
      </c>
      <c r="E1492" s="619" t="s">
        <v>449</v>
      </c>
      <c r="F1492" s="579">
        <v>211408.6</v>
      </c>
      <c r="G1492" s="579">
        <v>317112.90000000002</v>
      </c>
      <c r="H1492" s="405">
        <v>89513.83</v>
      </c>
      <c r="I1492" s="634">
        <v>134270.74</v>
      </c>
    </row>
    <row r="1493" spans="1:9" ht="18" customHeight="1" x14ac:dyDescent="0.25">
      <c r="A1493" s="328">
        <v>21020303</v>
      </c>
      <c r="B1493" s="409" t="s">
        <v>21</v>
      </c>
      <c r="C1493" s="328"/>
      <c r="D1493" s="328" t="s">
        <v>12</v>
      </c>
      <c r="E1493" s="619" t="s">
        <v>450</v>
      </c>
      <c r="F1493" s="579">
        <v>16524</v>
      </c>
      <c r="G1493" s="579">
        <v>24786</v>
      </c>
      <c r="H1493" s="405">
        <v>5760</v>
      </c>
      <c r="I1493" s="634">
        <v>8640</v>
      </c>
    </row>
    <row r="1494" spans="1:9" ht="18" customHeight="1" x14ac:dyDescent="0.25">
      <c r="A1494" s="328">
        <v>21020304</v>
      </c>
      <c r="B1494" s="409" t="s">
        <v>21</v>
      </c>
      <c r="C1494" s="328"/>
      <c r="D1494" s="328" t="s">
        <v>12</v>
      </c>
      <c r="E1494" s="619" t="s">
        <v>408</v>
      </c>
      <c r="F1494" s="579">
        <v>15215</v>
      </c>
      <c r="G1494" s="579">
        <v>22822.5</v>
      </c>
      <c r="H1494" s="405">
        <v>22419.7</v>
      </c>
      <c r="I1494" s="634">
        <v>33629.550000000003</v>
      </c>
    </row>
    <row r="1495" spans="1:9" ht="18" customHeight="1" x14ac:dyDescent="0.25">
      <c r="A1495" s="328">
        <v>21020312</v>
      </c>
      <c r="B1495" s="409" t="s">
        <v>21</v>
      </c>
      <c r="C1495" s="328"/>
      <c r="D1495" s="328" t="s">
        <v>12</v>
      </c>
      <c r="E1495" s="619" t="s">
        <v>451</v>
      </c>
      <c r="F1495" s="579">
        <v>0</v>
      </c>
      <c r="G1495" s="579">
        <v>0</v>
      </c>
      <c r="H1495" s="618"/>
      <c r="I1495" s="634"/>
    </row>
    <row r="1496" spans="1:9" ht="18" customHeight="1" x14ac:dyDescent="0.25">
      <c r="A1496" s="328">
        <v>21020315</v>
      </c>
      <c r="B1496" s="409" t="s">
        <v>21</v>
      </c>
      <c r="C1496" s="328"/>
      <c r="D1496" s="328" t="s">
        <v>12</v>
      </c>
      <c r="E1496" s="619" t="s">
        <v>452</v>
      </c>
      <c r="F1496" s="579">
        <v>114903</v>
      </c>
      <c r="G1496" s="579">
        <v>172354.5</v>
      </c>
      <c r="H1496" s="405">
        <v>38419.68</v>
      </c>
      <c r="I1496" s="634">
        <v>57629.52</v>
      </c>
    </row>
    <row r="1497" spans="1:9" ht="18" customHeight="1" x14ac:dyDescent="0.25">
      <c r="A1497" s="403">
        <v>21020314</v>
      </c>
      <c r="B1497" s="409" t="s">
        <v>21</v>
      </c>
      <c r="C1497" s="328"/>
      <c r="D1497" s="328" t="s">
        <v>12</v>
      </c>
      <c r="E1497" s="619" t="s">
        <v>539</v>
      </c>
      <c r="F1497" s="579">
        <v>234311</v>
      </c>
      <c r="G1497" s="579">
        <v>351466.5</v>
      </c>
      <c r="H1497" s="405"/>
      <c r="I1497" s="634"/>
    </row>
    <row r="1498" spans="1:9" ht="18" customHeight="1" x14ac:dyDescent="0.25">
      <c r="A1498" s="403">
        <v>21020305</v>
      </c>
      <c r="B1498" s="409" t="s">
        <v>21</v>
      </c>
      <c r="C1498" s="328"/>
      <c r="D1498" s="328" t="s">
        <v>12</v>
      </c>
      <c r="E1498" s="619" t="s">
        <v>540</v>
      </c>
      <c r="F1498" s="579">
        <v>0</v>
      </c>
      <c r="G1498" s="579">
        <v>0</v>
      </c>
      <c r="H1498" s="618"/>
      <c r="I1498" s="634"/>
    </row>
    <row r="1499" spans="1:9" ht="18" customHeight="1" x14ac:dyDescent="0.25">
      <c r="A1499" s="403">
        <v>21020306</v>
      </c>
      <c r="B1499" s="409" t="s">
        <v>21</v>
      </c>
      <c r="C1499" s="328"/>
      <c r="D1499" s="328" t="s">
        <v>12</v>
      </c>
      <c r="E1499" s="619" t="s">
        <v>541</v>
      </c>
      <c r="F1499" s="579">
        <v>12852</v>
      </c>
      <c r="G1499" s="579">
        <v>19278</v>
      </c>
      <c r="H1499" s="405"/>
      <c r="I1499" s="634"/>
    </row>
    <row r="1500" spans="1:9" ht="18" customHeight="1" x14ac:dyDescent="0.25">
      <c r="A1500" s="328">
        <v>21020400</v>
      </c>
      <c r="B1500" s="451"/>
      <c r="C1500" s="328"/>
      <c r="D1500" s="451"/>
      <c r="E1500" s="616" t="s">
        <v>464</v>
      </c>
      <c r="F1500" s="579">
        <v>0</v>
      </c>
      <c r="G1500" s="579">
        <v>0</v>
      </c>
      <c r="H1500" s="618"/>
      <c r="I1500" s="634"/>
    </row>
    <row r="1501" spans="1:9" ht="18" customHeight="1" x14ac:dyDescent="0.25">
      <c r="A1501" s="328">
        <v>21020401</v>
      </c>
      <c r="B1501" s="409" t="s">
        <v>21</v>
      </c>
      <c r="C1501" s="328"/>
      <c r="D1501" s="328" t="s">
        <v>12</v>
      </c>
      <c r="E1501" s="619" t="s">
        <v>448</v>
      </c>
      <c r="F1501" s="579">
        <v>233389.6</v>
      </c>
      <c r="G1501" s="579">
        <v>350084.4</v>
      </c>
      <c r="H1501" s="405">
        <v>156649.19</v>
      </c>
      <c r="I1501" s="634">
        <v>234973.79</v>
      </c>
    </row>
    <row r="1502" spans="1:9" ht="18" customHeight="1" x14ac:dyDescent="0.25">
      <c r="A1502" s="328">
        <v>21020402</v>
      </c>
      <c r="B1502" s="409" t="s">
        <v>21</v>
      </c>
      <c r="C1502" s="328"/>
      <c r="D1502" s="328" t="s">
        <v>12</v>
      </c>
      <c r="E1502" s="619" t="s">
        <v>449</v>
      </c>
      <c r="F1502" s="579">
        <v>145826.85</v>
      </c>
      <c r="G1502" s="579">
        <v>218740.27499999999</v>
      </c>
      <c r="H1502" s="405">
        <v>89513.83</v>
      </c>
      <c r="I1502" s="634">
        <v>134270.74</v>
      </c>
    </row>
    <row r="1503" spans="1:9" ht="18" customHeight="1" x14ac:dyDescent="0.25">
      <c r="A1503" s="328" t="s">
        <v>678</v>
      </c>
      <c r="B1503" s="409" t="s">
        <v>21</v>
      </c>
      <c r="C1503" s="328"/>
      <c r="D1503" s="328" t="s">
        <v>12</v>
      </c>
      <c r="E1503" s="619" t="s">
        <v>450</v>
      </c>
      <c r="F1503" s="579">
        <v>12852</v>
      </c>
      <c r="G1503" s="579">
        <v>19278</v>
      </c>
      <c r="H1503" s="405">
        <v>10080</v>
      </c>
      <c r="I1503" s="634">
        <v>15120</v>
      </c>
    </row>
    <row r="1504" spans="1:9" ht="18" customHeight="1" x14ac:dyDescent="0.25">
      <c r="A1504" s="328">
        <v>21020404</v>
      </c>
      <c r="B1504" s="409" t="s">
        <v>21</v>
      </c>
      <c r="C1504" s="328"/>
      <c r="D1504" s="328" t="s">
        <v>12</v>
      </c>
      <c r="E1504" s="619" t="s">
        <v>408</v>
      </c>
      <c r="F1504" s="579">
        <v>33341.25</v>
      </c>
      <c r="G1504" s="579">
        <v>50011.875</v>
      </c>
      <c r="H1504" s="405">
        <v>22378.45</v>
      </c>
      <c r="I1504" s="634">
        <v>33567.68</v>
      </c>
    </row>
    <row r="1505" spans="1:9" ht="18" customHeight="1" x14ac:dyDescent="0.25">
      <c r="A1505" s="328">
        <v>21020412</v>
      </c>
      <c r="B1505" s="409" t="s">
        <v>21</v>
      </c>
      <c r="C1505" s="328"/>
      <c r="D1505" s="328" t="s">
        <v>12</v>
      </c>
      <c r="E1505" s="619" t="s">
        <v>451</v>
      </c>
      <c r="F1505" s="579">
        <v>17000</v>
      </c>
      <c r="G1505" s="579">
        <v>25500</v>
      </c>
      <c r="H1505" s="405"/>
      <c r="I1505" s="634"/>
    </row>
    <row r="1506" spans="1:9" ht="18" customHeight="1" x14ac:dyDescent="0.25">
      <c r="A1506" s="328">
        <v>21020415</v>
      </c>
      <c r="B1506" s="409" t="s">
        <v>21</v>
      </c>
      <c r="C1506" s="328"/>
      <c r="D1506" s="328" t="s">
        <v>12</v>
      </c>
      <c r="E1506" s="619" t="s">
        <v>452</v>
      </c>
      <c r="F1506" s="579">
        <v>74141.25</v>
      </c>
      <c r="G1506" s="579">
        <v>111211.875</v>
      </c>
      <c r="H1506" s="405">
        <v>54685.279999999999</v>
      </c>
      <c r="I1506" s="634">
        <v>82027.92</v>
      </c>
    </row>
    <row r="1507" spans="1:9" ht="18" customHeight="1" x14ac:dyDescent="0.25">
      <c r="A1507" s="397">
        <v>21020500</v>
      </c>
      <c r="B1507" s="363"/>
      <c r="C1507" s="397"/>
      <c r="D1507" s="363"/>
      <c r="E1507" s="616" t="s">
        <v>465</v>
      </c>
      <c r="F1507" s="369"/>
      <c r="G1507" s="369"/>
      <c r="H1507" s="369"/>
      <c r="I1507" s="369"/>
    </row>
    <row r="1508" spans="1:9" ht="18" customHeight="1" x14ac:dyDescent="0.25">
      <c r="A1508" s="328">
        <v>21020501</v>
      </c>
      <c r="B1508" s="409" t="s">
        <v>21</v>
      </c>
      <c r="C1508" s="328"/>
      <c r="D1508" s="328" t="s">
        <v>12</v>
      </c>
      <c r="E1508" s="619" t="s">
        <v>448</v>
      </c>
      <c r="F1508" s="369"/>
      <c r="G1508" s="369"/>
      <c r="H1508" s="369"/>
      <c r="I1508" s="369"/>
    </row>
    <row r="1509" spans="1:9" ht="18" customHeight="1" x14ac:dyDescent="0.25">
      <c r="A1509" s="427">
        <v>21020502</v>
      </c>
      <c r="B1509" s="409" t="s">
        <v>21</v>
      </c>
      <c r="C1509" s="427"/>
      <c r="D1509" s="328" t="s">
        <v>12</v>
      </c>
      <c r="E1509" s="619" t="s">
        <v>449</v>
      </c>
      <c r="F1509" s="369"/>
      <c r="G1509" s="369"/>
      <c r="H1509" s="369"/>
      <c r="I1509" s="369"/>
    </row>
    <row r="1510" spans="1:9" ht="18" customHeight="1" x14ac:dyDescent="0.25">
      <c r="A1510" s="427">
        <v>21020503</v>
      </c>
      <c r="B1510" s="409" t="s">
        <v>21</v>
      </c>
      <c r="C1510" s="427"/>
      <c r="D1510" s="328" t="s">
        <v>12</v>
      </c>
      <c r="E1510" s="619" t="s">
        <v>450</v>
      </c>
      <c r="F1510" s="369"/>
      <c r="G1510" s="369"/>
      <c r="H1510" s="369"/>
      <c r="I1510" s="369"/>
    </row>
    <row r="1511" spans="1:9" ht="18" customHeight="1" x14ac:dyDescent="0.25">
      <c r="A1511" s="427">
        <v>21020504</v>
      </c>
      <c r="B1511" s="409" t="s">
        <v>21</v>
      </c>
      <c r="C1511" s="427"/>
      <c r="D1511" s="328" t="s">
        <v>12</v>
      </c>
      <c r="E1511" s="619" t="s">
        <v>408</v>
      </c>
      <c r="F1511" s="369"/>
      <c r="G1511" s="369"/>
      <c r="H1511" s="369"/>
      <c r="I1511" s="369"/>
    </row>
    <row r="1512" spans="1:9" ht="18" customHeight="1" x14ac:dyDescent="0.25">
      <c r="A1512" s="427" t="s">
        <v>648</v>
      </c>
      <c r="B1512" s="409" t="s">
        <v>21</v>
      </c>
      <c r="C1512" s="427"/>
      <c r="D1512" s="328" t="s">
        <v>12</v>
      </c>
      <c r="E1512" s="619" t="s">
        <v>451</v>
      </c>
      <c r="F1512" s="369"/>
      <c r="G1512" s="369"/>
      <c r="H1512" s="369"/>
      <c r="I1512" s="369"/>
    </row>
    <row r="1513" spans="1:9" ht="18" customHeight="1" x14ac:dyDescent="0.25">
      <c r="A1513" s="427">
        <v>21020515</v>
      </c>
      <c r="B1513" s="409" t="s">
        <v>21</v>
      </c>
      <c r="C1513" s="427"/>
      <c r="D1513" s="328" t="s">
        <v>12</v>
      </c>
      <c r="E1513" s="619" t="s">
        <v>452</v>
      </c>
      <c r="F1513" s="369"/>
      <c r="G1513" s="369"/>
      <c r="H1513" s="369"/>
      <c r="I1513" s="369"/>
    </row>
    <row r="1514" spans="1:9" ht="18" customHeight="1" x14ac:dyDescent="0.25">
      <c r="A1514" s="427"/>
      <c r="B1514" s="409" t="s">
        <v>21</v>
      </c>
      <c r="C1514" s="427"/>
      <c r="D1514" s="328" t="s">
        <v>12</v>
      </c>
      <c r="E1514" s="619" t="s">
        <v>532</v>
      </c>
      <c r="F1514" s="369"/>
      <c r="G1514" s="620">
        <v>1600000</v>
      </c>
      <c r="H1514" s="422">
        <f>SUM(G1514/35000*20000)</f>
        <v>914285.71428571432</v>
      </c>
      <c r="I1514" s="461"/>
    </row>
    <row r="1515" spans="1:9" ht="18" customHeight="1" x14ac:dyDescent="0.25">
      <c r="A1515" s="423">
        <v>21020600</v>
      </c>
      <c r="B1515" s="424"/>
      <c r="C1515" s="425"/>
      <c r="D1515" s="424"/>
      <c r="E1515" s="398" t="s">
        <v>418</v>
      </c>
      <c r="F1515" s="402"/>
      <c r="G1515" s="524"/>
      <c r="H1515" s="402"/>
      <c r="I1515" s="402"/>
    </row>
    <row r="1516" spans="1:9" ht="18" customHeight="1" x14ac:dyDescent="0.25">
      <c r="A1516" s="538">
        <v>21020605</v>
      </c>
      <c r="B1516" s="409" t="s">
        <v>21</v>
      </c>
      <c r="C1516" s="427"/>
      <c r="D1516" s="328" t="s">
        <v>12</v>
      </c>
      <c r="E1516" s="401" t="s">
        <v>518</v>
      </c>
      <c r="F1516" s="402"/>
      <c r="G1516" s="524"/>
      <c r="H1516" s="402"/>
      <c r="I1516" s="402"/>
    </row>
    <row r="1517" spans="1:9" ht="18" customHeight="1" x14ac:dyDescent="0.25">
      <c r="A1517" s="334">
        <v>22020000</v>
      </c>
      <c r="B1517" s="333"/>
      <c r="C1517" s="334"/>
      <c r="D1517" s="333"/>
      <c r="E1517" s="621" t="s">
        <v>420</v>
      </c>
      <c r="F1517" s="369"/>
      <c r="G1517" s="369"/>
      <c r="H1517" s="369"/>
      <c r="I1517" s="369"/>
    </row>
    <row r="1518" spans="1:9" ht="18" customHeight="1" x14ac:dyDescent="0.25">
      <c r="A1518" s="334">
        <v>22020100</v>
      </c>
      <c r="B1518" s="333"/>
      <c r="C1518" s="334"/>
      <c r="D1518" s="333"/>
      <c r="E1518" s="621" t="s">
        <v>480</v>
      </c>
      <c r="F1518" s="369"/>
      <c r="G1518" s="369"/>
      <c r="H1518" s="369"/>
      <c r="I1518" s="369"/>
    </row>
    <row r="1519" spans="1:9" ht="18" customHeight="1" x14ac:dyDescent="0.25">
      <c r="A1519" s="492">
        <v>22020101</v>
      </c>
      <c r="B1519" s="409" t="s">
        <v>21</v>
      </c>
      <c r="C1519" s="492"/>
      <c r="D1519" s="328" t="s">
        <v>12</v>
      </c>
      <c r="E1519" s="622" t="s">
        <v>481</v>
      </c>
      <c r="F1519" s="574"/>
      <c r="G1519" s="369"/>
      <c r="H1519" s="574"/>
      <c r="I1519" s="369"/>
    </row>
    <row r="1520" spans="1:9" ht="18" customHeight="1" x14ac:dyDescent="0.25">
      <c r="A1520" s="492">
        <v>22020102</v>
      </c>
      <c r="B1520" s="409" t="s">
        <v>21</v>
      </c>
      <c r="C1520" s="492"/>
      <c r="D1520" s="328" t="s">
        <v>12</v>
      </c>
      <c r="E1520" s="622" t="s">
        <v>422</v>
      </c>
      <c r="F1520" s="576">
        <v>210000</v>
      </c>
      <c r="G1520" s="369">
        <v>300000</v>
      </c>
      <c r="H1520" s="577">
        <v>140000</v>
      </c>
      <c r="I1520" s="369">
        <v>300000</v>
      </c>
    </row>
    <row r="1521" spans="1:9" ht="18" customHeight="1" x14ac:dyDescent="0.25">
      <c r="A1521" s="492">
        <v>22020103</v>
      </c>
      <c r="B1521" s="409" t="s">
        <v>21</v>
      </c>
      <c r="C1521" s="492"/>
      <c r="D1521" s="328" t="s">
        <v>12</v>
      </c>
      <c r="E1521" s="622" t="s">
        <v>482</v>
      </c>
      <c r="F1521" s="576"/>
      <c r="G1521" s="369"/>
      <c r="H1521" s="576"/>
      <c r="I1521" s="369"/>
    </row>
    <row r="1522" spans="1:9" ht="18" customHeight="1" x14ac:dyDescent="0.25">
      <c r="A1522" s="492">
        <v>22020104</v>
      </c>
      <c r="B1522" s="409" t="s">
        <v>21</v>
      </c>
      <c r="C1522" s="492"/>
      <c r="D1522" s="328" t="s">
        <v>12</v>
      </c>
      <c r="E1522" s="622" t="s">
        <v>423</v>
      </c>
      <c r="F1522" s="576"/>
      <c r="G1522" s="369"/>
      <c r="H1522" s="576"/>
      <c r="I1522" s="369"/>
    </row>
    <row r="1523" spans="1:9" ht="18" customHeight="1" x14ac:dyDescent="0.25">
      <c r="A1523" s="328">
        <v>21020600</v>
      </c>
      <c r="B1523" s="451"/>
      <c r="C1523" s="328"/>
      <c r="D1523" s="451"/>
      <c r="E1523" s="623" t="s">
        <v>673</v>
      </c>
      <c r="F1523" s="579"/>
      <c r="G1523" s="579"/>
      <c r="H1523" s="579"/>
      <c r="I1523" s="579"/>
    </row>
    <row r="1524" spans="1:9" ht="18" customHeight="1" x14ac:dyDescent="0.25">
      <c r="A1524" s="328">
        <v>21020605</v>
      </c>
      <c r="B1524" s="409" t="s">
        <v>21</v>
      </c>
      <c r="C1524" s="328"/>
      <c r="D1524" s="328" t="s">
        <v>12</v>
      </c>
      <c r="E1524" s="619" t="s">
        <v>518</v>
      </c>
      <c r="F1524" s="579"/>
      <c r="G1524" s="579"/>
      <c r="H1524" s="579"/>
      <c r="I1524" s="579"/>
    </row>
    <row r="1525" spans="1:9" ht="18" customHeight="1" x14ac:dyDescent="0.25">
      <c r="A1525" s="334">
        <v>22020400</v>
      </c>
      <c r="B1525" s="333"/>
      <c r="C1525" s="334"/>
      <c r="D1525" s="333"/>
      <c r="E1525" s="621" t="s">
        <v>545</v>
      </c>
      <c r="F1525" s="579"/>
      <c r="G1525" s="579"/>
      <c r="H1525" s="579"/>
      <c r="I1525" s="579"/>
    </row>
    <row r="1526" spans="1:9" ht="18" customHeight="1" x14ac:dyDescent="0.25">
      <c r="A1526" s="334">
        <v>22020401</v>
      </c>
      <c r="B1526" s="409" t="s">
        <v>21</v>
      </c>
      <c r="C1526" s="334"/>
      <c r="D1526" s="328" t="s">
        <v>12</v>
      </c>
      <c r="E1526" s="624" t="s">
        <v>642</v>
      </c>
      <c r="F1526" s="579">
        <v>3500000</v>
      </c>
      <c r="G1526" s="579">
        <v>4000000</v>
      </c>
      <c r="H1526" s="579">
        <v>3000000</v>
      </c>
      <c r="I1526" s="579">
        <v>5000000</v>
      </c>
    </row>
    <row r="1527" spans="1:9" ht="18" customHeight="1" x14ac:dyDescent="0.25">
      <c r="A1527" s="334">
        <v>22020405</v>
      </c>
      <c r="B1527" s="409" t="s">
        <v>21</v>
      </c>
      <c r="C1527" s="334"/>
      <c r="D1527" s="328" t="s">
        <v>12</v>
      </c>
      <c r="E1527" s="624" t="s">
        <v>679</v>
      </c>
      <c r="F1527" s="579">
        <v>4000000</v>
      </c>
      <c r="G1527" s="579">
        <v>5000000</v>
      </c>
      <c r="H1527" s="579">
        <v>2500000</v>
      </c>
      <c r="I1527" s="579">
        <v>5000000</v>
      </c>
    </row>
    <row r="1528" spans="1:9" ht="18" customHeight="1" x14ac:dyDescent="0.25">
      <c r="A1528" s="334">
        <v>22020406</v>
      </c>
      <c r="B1528" s="409" t="s">
        <v>21</v>
      </c>
      <c r="C1528" s="334"/>
      <c r="D1528" s="328" t="s">
        <v>12</v>
      </c>
      <c r="E1528" s="624" t="s">
        <v>546</v>
      </c>
      <c r="F1528" s="579">
        <v>6200000</v>
      </c>
      <c r="G1528" s="579">
        <v>8000000</v>
      </c>
      <c r="H1528" s="579">
        <v>3400000</v>
      </c>
      <c r="I1528" s="579">
        <v>8000000</v>
      </c>
    </row>
    <row r="1529" spans="1:9" ht="18" customHeight="1" x14ac:dyDescent="0.25">
      <c r="A1529" s="334">
        <v>22020800</v>
      </c>
      <c r="B1529" s="333"/>
      <c r="C1529" s="334"/>
      <c r="D1529" s="333"/>
      <c r="E1529" s="621" t="s">
        <v>643</v>
      </c>
      <c r="F1529" s="579"/>
      <c r="G1529" s="579"/>
      <c r="H1529" s="579"/>
      <c r="I1529" s="579"/>
    </row>
    <row r="1530" spans="1:9" ht="18" customHeight="1" x14ac:dyDescent="0.25">
      <c r="A1530" s="334">
        <v>22020801</v>
      </c>
      <c r="B1530" s="409" t="s">
        <v>21</v>
      </c>
      <c r="C1530" s="334"/>
      <c r="D1530" s="328" t="s">
        <v>12</v>
      </c>
      <c r="E1530" s="619" t="s">
        <v>628</v>
      </c>
      <c r="F1530" s="579">
        <v>20600000</v>
      </c>
      <c r="G1530" s="579">
        <v>25000000</v>
      </c>
      <c r="H1530" s="579">
        <v>14000000</v>
      </c>
      <c r="I1530" s="579">
        <v>50000000</v>
      </c>
    </row>
    <row r="1531" spans="1:9" ht="18" customHeight="1" x14ac:dyDescent="0.25">
      <c r="A1531" s="334">
        <v>22020803</v>
      </c>
      <c r="B1531" s="409" t="s">
        <v>21</v>
      </c>
      <c r="C1531" s="334"/>
      <c r="D1531" s="328" t="s">
        <v>12</v>
      </c>
      <c r="E1531" s="619" t="s">
        <v>680</v>
      </c>
      <c r="F1531" s="579">
        <v>6700000</v>
      </c>
      <c r="G1531" s="579">
        <v>8000000</v>
      </c>
      <c r="H1531" s="625">
        <v>6000000</v>
      </c>
      <c r="I1531" s="579">
        <v>10000000</v>
      </c>
    </row>
    <row r="1532" spans="1:9" ht="18" customHeight="1" x14ac:dyDescent="0.25">
      <c r="A1532" s="334">
        <v>22020805</v>
      </c>
      <c r="B1532" s="409" t="s">
        <v>21</v>
      </c>
      <c r="C1532" s="334"/>
      <c r="D1532" s="328" t="s">
        <v>12</v>
      </c>
      <c r="E1532" s="619" t="s">
        <v>681</v>
      </c>
      <c r="F1532" s="579"/>
      <c r="G1532" s="579"/>
      <c r="H1532" s="579"/>
      <c r="I1532" s="579"/>
    </row>
    <row r="1533" spans="1:9" ht="18.75" x14ac:dyDescent="0.25">
      <c r="A1533" s="334"/>
      <c r="B1533" s="333"/>
      <c r="C1533" s="334"/>
      <c r="D1533" s="333"/>
      <c r="E1533" s="621" t="s">
        <v>460</v>
      </c>
      <c r="F1533" s="626">
        <f>SUM(F1485:F1516)</f>
        <v>3789345.9000000004</v>
      </c>
      <c r="G1533" s="626">
        <f t="shared" ref="G1533:I1533" si="66">SUM(G1485:G1516)</f>
        <v>7284018.8500000015</v>
      </c>
      <c r="H1533" s="626">
        <f t="shared" si="66"/>
        <v>2456606.6942857141</v>
      </c>
      <c r="I1533" s="626">
        <f t="shared" si="66"/>
        <v>2433481.4700000002</v>
      </c>
    </row>
    <row r="1534" spans="1:9" ht="18.75" x14ac:dyDescent="0.25">
      <c r="A1534" s="343"/>
      <c r="B1534" s="342"/>
      <c r="C1534" s="343"/>
      <c r="D1534" s="342"/>
      <c r="E1534" s="627" t="s">
        <v>420</v>
      </c>
      <c r="F1534" s="628">
        <f>SUM(F1519:F1532)</f>
        <v>41210000</v>
      </c>
      <c r="G1534" s="628">
        <f t="shared" ref="G1534:I1534" si="67">SUM(G1519:G1532)</f>
        <v>50300000</v>
      </c>
      <c r="H1534" s="628">
        <f t="shared" si="67"/>
        <v>29040000</v>
      </c>
      <c r="I1534" s="628">
        <f t="shared" si="67"/>
        <v>78300000</v>
      </c>
    </row>
    <row r="1535" spans="1:9" ht="18.75" x14ac:dyDescent="0.25">
      <c r="A1535" s="629"/>
      <c r="B1535" s="468"/>
      <c r="C1535" s="630"/>
      <c r="D1535" s="631"/>
      <c r="E1535" s="563" t="s">
        <v>57</v>
      </c>
      <c r="F1535" s="632">
        <f>SUM(F1533:F1534)</f>
        <v>44999345.899999999</v>
      </c>
      <c r="G1535" s="632">
        <f t="shared" ref="G1535:I1535" si="68">SUM(G1533:G1534)</f>
        <v>57584018.850000001</v>
      </c>
      <c r="H1535" s="632">
        <f t="shared" si="68"/>
        <v>31496606.694285713</v>
      </c>
      <c r="I1535" s="635">
        <f t="shared" si="68"/>
        <v>80733481.469999999</v>
      </c>
    </row>
    <row r="1536" spans="1:9" ht="18.75" x14ac:dyDescent="0.25">
      <c r="A1536" s="969" t="s">
        <v>85</v>
      </c>
      <c r="B1536" s="970"/>
      <c r="C1536" s="970"/>
      <c r="D1536" s="970"/>
      <c r="E1536" s="970"/>
      <c r="F1536" s="970"/>
      <c r="G1536" s="970"/>
      <c r="H1536" s="970"/>
      <c r="I1536" s="971"/>
    </row>
    <row r="1537" spans="1:9" ht="18.75" x14ac:dyDescent="0.25">
      <c r="A1537" s="972" t="s">
        <v>1</v>
      </c>
      <c r="B1537" s="973"/>
      <c r="C1537" s="973"/>
      <c r="D1537" s="973"/>
      <c r="E1537" s="973"/>
      <c r="F1537" s="973"/>
      <c r="G1537" s="973"/>
      <c r="H1537" s="973"/>
      <c r="I1537" s="974"/>
    </row>
    <row r="1538" spans="1:9" ht="18.75" x14ac:dyDescent="0.25">
      <c r="A1538" s="972" t="s">
        <v>58</v>
      </c>
      <c r="B1538" s="973"/>
      <c r="C1538" s="973"/>
      <c r="D1538" s="973"/>
      <c r="E1538" s="973"/>
      <c r="F1538" s="973"/>
      <c r="G1538" s="973"/>
      <c r="H1538" s="973"/>
      <c r="I1538" s="974"/>
    </row>
    <row r="1539" spans="1:9" ht="18.75" customHeight="1" x14ac:dyDescent="0.25">
      <c r="A1539" s="975" t="s">
        <v>379</v>
      </c>
      <c r="B1539" s="976"/>
      <c r="C1539" s="976"/>
      <c r="D1539" s="976"/>
      <c r="E1539" s="976"/>
      <c r="F1539" s="976"/>
      <c r="G1539" s="976"/>
      <c r="H1539" s="976"/>
      <c r="I1539" s="977"/>
    </row>
    <row r="1540" spans="1:9" ht="18.75" x14ac:dyDescent="0.25">
      <c r="A1540" s="981" t="s">
        <v>682</v>
      </c>
      <c r="B1540" s="982"/>
      <c r="C1540" s="982"/>
      <c r="D1540" s="982"/>
      <c r="E1540" s="982"/>
      <c r="F1540" s="982"/>
      <c r="G1540" s="982"/>
      <c r="H1540" s="982"/>
      <c r="I1540" s="983"/>
    </row>
    <row r="1541" spans="1:9" s="311" customFormat="1" ht="35.25" x14ac:dyDescent="0.25">
      <c r="A1541" s="390" t="s">
        <v>380</v>
      </c>
      <c r="B1541" s="322" t="s">
        <v>88</v>
      </c>
      <c r="C1541" s="322" t="s">
        <v>381</v>
      </c>
      <c r="D1541" s="322" t="s">
        <v>5</v>
      </c>
      <c r="E1541" s="391" t="s">
        <v>89</v>
      </c>
      <c r="F1541" s="322" t="s">
        <v>7</v>
      </c>
      <c r="G1541" s="322" t="s">
        <v>8</v>
      </c>
      <c r="H1541" s="320" t="s">
        <v>382</v>
      </c>
      <c r="I1541" s="416" t="s">
        <v>10</v>
      </c>
    </row>
    <row r="1542" spans="1:9" ht="18" customHeight="1" x14ac:dyDescent="0.25">
      <c r="A1542" s="444">
        <v>20000000</v>
      </c>
      <c r="B1542" s="443"/>
      <c r="C1542" s="444"/>
      <c r="D1542" s="443"/>
      <c r="E1542" s="445" t="s">
        <v>47</v>
      </c>
      <c r="F1542" s="421"/>
      <c r="G1542" s="421"/>
      <c r="H1542" s="421"/>
      <c r="I1542" s="421"/>
    </row>
    <row r="1543" spans="1:9" ht="18" customHeight="1" x14ac:dyDescent="0.25">
      <c r="A1543" s="397">
        <v>21000000</v>
      </c>
      <c r="B1543" s="363"/>
      <c r="C1543" s="397"/>
      <c r="D1543" s="363"/>
      <c r="E1543" s="398" t="s">
        <v>53</v>
      </c>
      <c r="F1543" s="369"/>
      <c r="G1543" s="369"/>
      <c r="H1543" s="369"/>
      <c r="I1543" s="369"/>
    </row>
    <row r="1544" spans="1:9" ht="18" customHeight="1" x14ac:dyDescent="0.25">
      <c r="A1544" s="397">
        <v>21010000</v>
      </c>
      <c r="B1544" s="363"/>
      <c r="C1544" s="397"/>
      <c r="D1544" s="363"/>
      <c r="E1544" s="398" t="s">
        <v>402</v>
      </c>
      <c r="F1544" s="369"/>
      <c r="G1544" s="369"/>
      <c r="H1544" s="369"/>
      <c r="I1544" s="369"/>
    </row>
    <row r="1545" spans="1:9" ht="18" customHeight="1" x14ac:dyDescent="0.25">
      <c r="A1545" s="328">
        <v>21010103</v>
      </c>
      <c r="B1545" s="409" t="s">
        <v>21</v>
      </c>
      <c r="C1545" s="328"/>
      <c r="D1545" s="328" t="s">
        <v>12</v>
      </c>
      <c r="E1545" s="401" t="s">
        <v>442</v>
      </c>
      <c r="F1545" s="636">
        <v>741018.95</v>
      </c>
      <c r="G1545" s="402">
        <v>1111528.425</v>
      </c>
      <c r="H1545" s="422"/>
      <c r="I1545" s="402"/>
    </row>
    <row r="1546" spans="1:9" ht="18" customHeight="1" x14ac:dyDescent="0.25">
      <c r="A1546" s="328">
        <v>21010104</v>
      </c>
      <c r="B1546" s="409" t="s">
        <v>21</v>
      </c>
      <c r="C1546" s="328"/>
      <c r="D1546" s="328" t="s">
        <v>12</v>
      </c>
      <c r="E1546" s="401" t="s">
        <v>443</v>
      </c>
      <c r="F1546" s="636">
        <v>1560572.8</v>
      </c>
      <c r="G1546" s="524">
        <v>2340859.2000000002</v>
      </c>
      <c r="H1546" s="404">
        <v>1279860.32</v>
      </c>
      <c r="I1546" s="404">
        <v>1919790.48</v>
      </c>
    </row>
    <row r="1547" spans="1:9" ht="18" customHeight="1" x14ac:dyDescent="0.25">
      <c r="A1547" s="328">
        <v>21010105</v>
      </c>
      <c r="B1547" s="409" t="s">
        <v>21</v>
      </c>
      <c r="C1547" s="328"/>
      <c r="D1547" s="328" t="s">
        <v>12</v>
      </c>
      <c r="E1547" s="401" t="s">
        <v>444</v>
      </c>
      <c r="F1547" s="636">
        <v>0</v>
      </c>
      <c r="G1547" s="524">
        <v>0</v>
      </c>
      <c r="H1547" s="405"/>
      <c r="I1547" s="405"/>
    </row>
    <row r="1548" spans="1:9" ht="18" customHeight="1" x14ac:dyDescent="0.25">
      <c r="A1548" s="403">
        <v>21010106</v>
      </c>
      <c r="B1548" s="409" t="s">
        <v>21</v>
      </c>
      <c r="C1548" s="328"/>
      <c r="D1548" s="328" t="s">
        <v>12</v>
      </c>
      <c r="E1548" s="401" t="s">
        <v>462</v>
      </c>
      <c r="F1548" s="636">
        <v>0</v>
      </c>
      <c r="G1548" s="524">
        <v>0</v>
      </c>
      <c r="H1548" s="637"/>
      <c r="I1548" s="405"/>
    </row>
    <row r="1549" spans="1:9" ht="18" customHeight="1" x14ac:dyDescent="0.25">
      <c r="A1549" s="449"/>
      <c r="B1549" s="409" t="s">
        <v>21</v>
      </c>
      <c r="C1549" s="328"/>
      <c r="D1549" s="328" t="s">
        <v>12</v>
      </c>
      <c r="E1549" s="335" t="s">
        <v>513</v>
      </c>
      <c r="F1549" s="636">
        <v>0</v>
      </c>
      <c r="G1549" s="524">
        <v>0</v>
      </c>
      <c r="H1549" s="637"/>
      <c r="I1549" s="405">
        <v>120000</v>
      </c>
    </row>
    <row r="1550" spans="1:9" ht="18" customHeight="1" x14ac:dyDescent="0.25">
      <c r="A1550" s="397">
        <v>21020300</v>
      </c>
      <c r="B1550" s="363"/>
      <c r="C1550" s="397"/>
      <c r="D1550" s="363"/>
      <c r="E1550" s="398" t="s">
        <v>447</v>
      </c>
      <c r="F1550" s="636">
        <v>0</v>
      </c>
      <c r="G1550" s="524">
        <v>0</v>
      </c>
      <c r="H1550" s="637"/>
      <c r="I1550" s="405"/>
    </row>
    <row r="1551" spans="1:9" ht="18" customHeight="1" x14ac:dyDescent="0.25">
      <c r="A1551" s="328">
        <v>21020301</v>
      </c>
      <c r="B1551" s="409" t="s">
        <v>21</v>
      </c>
      <c r="C1551" s="328"/>
      <c r="D1551" s="328" t="s">
        <v>12</v>
      </c>
      <c r="E1551" s="335" t="s">
        <v>448</v>
      </c>
      <c r="F1551" s="636">
        <v>259357.1</v>
      </c>
      <c r="G1551" s="524">
        <v>389035.65</v>
      </c>
      <c r="H1551" s="637"/>
      <c r="I1551" s="405"/>
    </row>
    <row r="1552" spans="1:9" ht="18" customHeight="1" x14ac:dyDescent="0.25">
      <c r="A1552" s="328">
        <v>21020302</v>
      </c>
      <c r="B1552" s="409" t="s">
        <v>21</v>
      </c>
      <c r="C1552" s="328"/>
      <c r="D1552" s="328" t="s">
        <v>12</v>
      </c>
      <c r="E1552" s="335" t="s">
        <v>449</v>
      </c>
      <c r="F1552" s="636">
        <v>148204.29999999999</v>
      </c>
      <c r="G1552" s="524">
        <v>222306.45</v>
      </c>
      <c r="H1552" s="405">
        <v>447951.11</v>
      </c>
      <c r="I1552" s="405">
        <v>671926.67</v>
      </c>
    </row>
    <row r="1553" spans="1:9" ht="18" customHeight="1" x14ac:dyDescent="0.25">
      <c r="A1553" s="328">
        <v>21020303</v>
      </c>
      <c r="B1553" s="409" t="s">
        <v>21</v>
      </c>
      <c r="C1553" s="328"/>
      <c r="D1553" s="328" t="s">
        <v>12</v>
      </c>
      <c r="E1553" s="335" t="s">
        <v>450</v>
      </c>
      <c r="F1553" s="636">
        <v>8262</v>
      </c>
      <c r="G1553" s="524">
        <v>12393</v>
      </c>
      <c r="H1553" s="405">
        <v>255972.07</v>
      </c>
      <c r="I1553" s="405">
        <v>383958.1</v>
      </c>
    </row>
    <row r="1554" spans="1:9" ht="18" customHeight="1" x14ac:dyDescent="0.25">
      <c r="A1554" s="328">
        <v>21020304</v>
      </c>
      <c r="B1554" s="409" t="s">
        <v>21</v>
      </c>
      <c r="C1554" s="328"/>
      <c r="D1554" s="328" t="s">
        <v>12</v>
      </c>
      <c r="E1554" s="335" t="s">
        <v>408</v>
      </c>
      <c r="F1554" s="636">
        <v>37051.5</v>
      </c>
      <c r="G1554" s="524">
        <v>55577.25</v>
      </c>
      <c r="H1554" s="405">
        <v>17280</v>
      </c>
      <c r="I1554" s="405">
        <v>25920</v>
      </c>
    </row>
    <row r="1555" spans="1:9" ht="18" customHeight="1" x14ac:dyDescent="0.25">
      <c r="A1555" s="328">
        <v>21020312</v>
      </c>
      <c r="B1555" s="409" t="s">
        <v>21</v>
      </c>
      <c r="C1555" s="328"/>
      <c r="D1555" s="328" t="s">
        <v>12</v>
      </c>
      <c r="E1555" s="335" t="s">
        <v>451</v>
      </c>
      <c r="F1555" s="636">
        <v>0</v>
      </c>
      <c r="G1555" s="524">
        <v>0</v>
      </c>
      <c r="H1555" s="405">
        <v>63993.01</v>
      </c>
      <c r="I1555" s="405">
        <v>95989.52</v>
      </c>
    </row>
    <row r="1556" spans="1:9" ht="18" customHeight="1" x14ac:dyDescent="0.25">
      <c r="A1556" s="328">
        <v>21020315</v>
      </c>
      <c r="B1556" s="409" t="s">
        <v>21</v>
      </c>
      <c r="C1556" s="328"/>
      <c r="D1556" s="328" t="s">
        <v>12</v>
      </c>
      <c r="E1556" s="335" t="s">
        <v>452</v>
      </c>
      <c r="F1556" s="636">
        <v>57375</v>
      </c>
      <c r="G1556" s="524">
        <v>86062.5</v>
      </c>
      <c r="H1556" s="637"/>
      <c r="I1556" s="405"/>
    </row>
    <row r="1557" spans="1:9" ht="18" customHeight="1" x14ac:dyDescent="0.25">
      <c r="A1557" s="328" t="s">
        <v>670</v>
      </c>
      <c r="B1557" s="409" t="s">
        <v>21</v>
      </c>
      <c r="C1557" s="328"/>
      <c r="D1557" s="328" t="s">
        <v>12</v>
      </c>
      <c r="E1557" s="335" t="s">
        <v>539</v>
      </c>
      <c r="F1557" s="636">
        <v>116985.5</v>
      </c>
      <c r="G1557" s="524">
        <v>175478.25</v>
      </c>
      <c r="H1557" s="405">
        <v>111992.96000000001</v>
      </c>
      <c r="I1557" s="405">
        <v>167989.44</v>
      </c>
    </row>
    <row r="1558" spans="1:9" ht="18" customHeight="1" x14ac:dyDescent="0.25">
      <c r="A1558" s="328" t="s">
        <v>671</v>
      </c>
      <c r="B1558" s="409" t="s">
        <v>21</v>
      </c>
      <c r="C1558" s="328"/>
      <c r="D1558" s="328" t="s">
        <v>12</v>
      </c>
      <c r="E1558" s="335" t="s">
        <v>540</v>
      </c>
      <c r="F1558" s="636">
        <v>0</v>
      </c>
      <c r="G1558" s="524">
        <v>0</v>
      </c>
      <c r="H1558" s="636"/>
      <c r="I1558" s="402"/>
    </row>
    <row r="1559" spans="1:9" ht="18" customHeight="1" x14ac:dyDescent="0.25">
      <c r="A1559" s="328" t="s">
        <v>672</v>
      </c>
      <c r="B1559" s="409" t="s">
        <v>21</v>
      </c>
      <c r="C1559" s="328"/>
      <c r="D1559" s="328" t="s">
        <v>12</v>
      </c>
      <c r="E1559" s="335" t="s">
        <v>541</v>
      </c>
      <c r="F1559" s="636">
        <v>6426</v>
      </c>
      <c r="G1559" s="524">
        <v>9639</v>
      </c>
      <c r="H1559" s="422">
        <f>SUM(G1559/12*9)</f>
        <v>7229.25</v>
      </c>
      <c r="I1559" s="402"/>
    </row>
    <row r="1560" spans="1:9" ht="18" customHeight="1" x14ac:dyDescent="0.25">
      <c r="A1560" s="397">
        <v>21020400</v>
      </c>
      <c r="B1560" s="363"/>
      <c r="C1560" s="397"/>
      <c r="D1560" s="363"/>
      <c r="E1560" s="398" t="s">
        <v>464</v>
      </c>
      <c r="F1560" s="636">
        <v>0</v>
      </c>
      <c r="G1560" s="524">
        <v>0</v>
      </c>
      <c r="H1560" s="636"/>
      <c r="I1560" s="402"/>
    </row>
    <row r="1561" spans="1:9" ht="18" customHeight="1" x14ac:dyDescent="0.25">
      <c r="A1561" s="328">
        <v>21020401</v>
      </c>
      <c r="B1561" s="409" t="s">
        <v>21</v>
      </c>
      <c r="C1561" s="328"/>
      <c r="D1561" s="328" t="s">
        <v>12</v>
      </c>
      <c r="E1561" s="335" t="s">
        <v>448</v>
      </c>
      <c r="F1561" s="636">
        <v>546206.6</v>
      </c>
      <c r="G1561" s="524">
        <v>819309.9</v>
      </c>
      <c r="H1561" s="422">
        <f t="shared" ref="H1561:H1566" si="69">SUM(G1561/12*9)</f>
        <v>614482.42499999993</v>
      </c>
      <c r="I1561" s="402"/>
    </row>
    <row r="1562" spans="1:9" ht="18" customHeight="1" x14ac:dyDescent="0.25">
      <c r="A1562" s="328">
        <v>21020402</v>
      </c>
      <c r="B1562" s="409" t="s">
        <v>21</v>
      </c>
      <c r="C1562" s="328"/>
      <c r="D1562" s="328" t="s">
        <v>12</v>
      </c>
      <c r="E1562" s="335" t="s">
        <v>449</v>
      </c>
      <c r="F1562" s="636">
        <v>312114.90000000002</v>
      </c>
      <c r="G1562" s="524">
        <v>468172.35</v>
      </c>
      <c r="H1562" s="422">
        <f t="shared" si="69"/>
        <v>351129.26249999995</v>
      </c>
      <c r="I1562" s="402"/>
    </row>
    <row r="1563" spans="1:9" ht="18" customHeight="1" x14ac:dyDescent="0.25">
      <c r="A1563" s="328">
        <v>21020403</v>
      </c>
      <c r="B1563" s="409" t="s">
        <v>21</v>
      </c>
      <c r="C1563" s="328"/>
      <c r="D1563" s="328" t="s">
        <v>12</v>
      </c>
      <c r="E1563" s="335" t="s">
        <v>450</v>
      </c>
      <c r="F1563" s="636">
        <v>22032</v>
      </c>
      <c r="G1563" s="524">
        <v>33048</v>
      </c>
      <c r="H1563" s="422">
        <f t="shared" si="69"/>
        <v>24786</v>
      </c>
      <c r="I1563" s="402"/>
    </row>
    <row r="1564" spans="1:9" ht="18" customHeight="1" x14ac:dyDescent="0.25">
      <c r="A1564" s="328">
        <v>21020404</v>
      </c>
      <c r="B1564" s="409" t="s">
        <v>21</v>
      </c>
      <c r="C1564" s="328"/>
      <c r="D1564" s="328" t="s">
        <v>12</v>
      </c>
      <c r="E1564" s="335" t="s">
        <v>408</v>
      </c>
      <c r="F1564" s="636">
        <v>78028.3</v>
      </c>
      <c r="G1564" s="524">
        <v>117042.45</v>
      </c>
      <c r="H1564" s="422">
        <f t="shared" si="69"/>
        <v>87781.837500000009</v>
      </c>
      <c r="I1564" s="402"/>
    </row>
    <row r="1565" spans="1:9" ht="18" customHeight="1" x14ac:dyDescent="0.25">
      <c r="A1565" s="328">
        <v>21020412</v>
      </c>
      <c r="B1565" s="409" t="s">
        <v>21</v>
      </c>
      <c r="C1565" s="328"/>
      <c r="D1565" s="328" t="s">
        <v>12</v>
      </c>
      <c r="E1565" s="335" t="s">
        <v>451</v>
      </c>
      <c r="F1565" s="636">
        <v>25500</v>
      </c>
      <c r="G1565" s="524">
        <v>38250</v>
      </c>
      <c r="H1565" s="422"/>
      <c r="I1565" s="402"/>
    </row>
    <row r="1566" spans="1:9" ht="18" customHeight="1" x14ac:dyDescent="0.25">
      <c r="A1566" s="328">
        <v>21020415</v>
      </c>
      <c r="B1566" s="409" t="s">
        <v>21</v>
      </c>
      <c r="C1566" s="328"/>
      <c r="D1566" s="328" t="s">
        <v>12</v>
      </c>
      <c r="E1566" s="335" t="s">
        <v>452</v>
      </c>
      <c r="F1566" s="636">
        <v>139229.15</v>
      </c>
      <c r="G1566" s="524">
        <v>208843.72500000001</v>
      </c>
      <c r="H1566" s="422">
        <f t="shared" si="69"/>
        <v>156632.79374999998</v>
      </c>
      <c r="I1566" s="402"/>
    </row>
    <row r="1567" spans="1:9" ht="18" customHeight="1" x14ac:dyDescent="0.25">
      <c r="A1567" s="397">
        <v>21020500</v>
      </c>
      <c r="B1567" s="363"/>
      <c r="C1567" s="397"/>
      <c r="D1567" s="363"/>
      <c r="E1567" s="398" t="s">
        <v>465</v>
      </c>
      <c r="F1567" s="402"/>
      <c r="G1567" s="524"/>
      <c r="H1567" s="402"/>
      <c r="I1567" s="402"/>
    </row>
    <row r="1568" spans="1:9" ht="18" customHeight="1" x14ac:dyDescent="0.25">
      <c r="A1568" s="328">
        <v>21020501</v>
      </c>
      <c r="B1568" s="409" t="s">
        <v>21</v>
      </c>
      <c r="C1568" s="328"/>
      <c r="D1568" s="328" t="s">
        <v>12</v>
      </c>
      <c r="E1568" s="335" t="s">
        <v>448</v>
      </c>
      <c r="F1568" s="402"/>
      <c r="G1568" s="524"/>
      <c r="H1568" s="402"/>
      <c r="I1568" s="402"/>
    </row>
    <row r="1569" spans="1:9" ht="18" customHeight="1" x14ac:dyDescent="0.25">
      <c r="A1569" s="427">
        <v>21020502</v>
      </c>
      <c r="B1569" s="409" t="s">
        <v>21</v>
      </c>
      <c r="C1569" s="427"/>
      <c r="D1569" s="328" t="s">
        <v>12</v>
      </c>
      <c r="E1569" s="335" t="s">
        <v>449</v>
      </c>
      <c r="F1569" s="402"/>
      <c r="G1569" s="524"/>
      <c r="H1569" s="402"/>
      <c r="I1569" s="402"/>
    </row>
    <row r="1570" spans="1:9" ht="18" customHeight="1" x14ac:dyDescent="0.25">
      <c r="A1570" s="427">
        <v>21020503</v>
      </c>
      <c r="B1570" s="409" t="s">
        <v>21</v>
      </c>
      <c r="C1570" s="427"/>
      <c r="D1570" s="328" t="s">
        <v>12</v>
      </c>
      <c r="E1570" s="335" t="s">
        <v>450</v>
      </c>
      <c r="F1570" s="402"/>
      <c r="G1570" s="524"/>
      <c r="H1570" s="402"/>
      <c r="I1570" s="402"/>
    </row>
    <row r="1571" spans="1:9" ht="18" customHeight="1" x14ac:dyDescent="0.25">
      <c r="A1571" s="427">
        <v>21020504</v>
      </c>
      <c r="B1571" s="409" t="s">
        <v>21</v>
      </c>
      <c r="C1571" s="427"/>
      <c r="D1571" s="328" t="s">
        <v>12</v>
      </c>
      <c r="E1571" s="335" t="s">
        <v>408</v>
      </c>
      <c r="F1571" s="402"/>
      <c r="G1571" s="524"/>
      <c r="H1571" s="402"/>
      <c r="I1571" s="402"/>
    </row>
    <row r="1572" spans="1:9" ht="18" customHeight="1" x14ac:dyDescent="0.25">
      <c r="A1572" s="427">
        <v>21020512</v>
      </c>
      <c r="B1572" s="409" t="s">
        <v>21</v>
      </c>
      <c r="C1572" s="427"/>
      <c r="D1572" s="328" t="s">
        <v>12</v>
      </c>
      <c r="E1572" s="335" t="s">
        <v>451</v>
      </c>
      <c r="F1572" s="402"/>
      <c r="G1572" s="524"/>
      <c r="H1572" s="402"/>
      <c r="I1572" s="402"/>
    </row>
    <row r="1573" spans="1:9" ht="18" customHeight="1" x14ac:dyDescent="0.25">
      <c r="A1573" s="427">
        <v>21020515</v>
      </c>
      <c r="B1573" s="409" t="s">
        <v>21</v>
      </c>
      <c r="C1573" s="427"/>
      <c r="D1573" s="328" t="s">
        <v>12</v>
      </c>
      <c r="E1573" s="335" t="s">
        <v>452</v>
      </c>
      <c r="F1573" s="402"/>
      <c r="G1573" s="524"/>
      <c r="H1573" s="402"/>
      <c r="I1573" s="402"/>
    </row>
    <row r="1574" spans="1:9" ht="18" customHeight="1" x14ac:dyDescent="0.25">
      <c r="A1574" s="427"/>
      <c r="B1574" s="409" t="s">
        <v>21</v>
      </c>
      <c r="C1574" s="427"/>
      <c r="D1574" s="328" t="s">
        <v>12</v>
      </c>
      <c r="E1574" s="335" t="s">
        <v>532</v>
      </c>
      <c r="F1574" s="402"/>
      <c r="G1574" s="532">
        <v>630000</v>
      </c>
      <c r="H1574" s="422">
        <f>SUM(G1574/35000*20000)</f>
        <v>360000</v>
      </c>
      <c r="I1574" s="406"/>
    </row>
    <row r="1575" spans="1:9" ht="18" customHeight="1" x14ac:dyDescent="0.25">
      <c r="A1575" s="423">
        <v>21020600</v>
      </c>
      <c r="B1575" s="424"/>
      <c r="C1575" s="425"/>
      <c r="D1575" s="424"/>
      <c r="E1575" s="398" t="s">
        <v>418</v>
      </c>
      <c r="F1575" s="402"/>
      <c r="G1575" s="524"/>
      <c r="H1575" s="402"/>
      <c r="I1575" s="402"/>
    </row>
    <row r="1576" spans="1:9" ht="18" customHeight="1" x14ac:dyDescent="0.25">
      <c r="A1576" s="538">
        <v>21020605</v>
      </c>
      <c r="B1576" s="409" t="s">
        <v>21</v>
      </c>
      <c r="C1576" s="427"/>
      <c r="D1576" s="328" t="s">
        <v>12</v>
      </c>
      <c r="E1576" s="401" t="s">
        <v>518</v>
      </c>
      <c r="F1576" s="402"/>
      <c r="G1576" s="524"/>
      <c r="H1576" s="402"/>
      <c r="I1576" s="402"/>
    </row>
    <row r="1577" spans="1:9" ht="18" customHeight="1" x14ac:dyDescent="0.25">
      <c r="A1577" s="410">
        <v>22020000</v>
      </c>
      <c r="B1577" s="411"/>
      <c r="C1577" s="410"/>
      <c r="D1577" s="411"/>
      <c r="E1577" s="412" t="s">
        <v>420</v>
      </c>
      <c r="F1577" s="402"/>
      <c r="G1577" s="524"/>
      <c r="H1577" s="402"/>
      <c r="I1577" s="402"/>
    </row>
    <row r="1578" spans="1:9" ht="18" customHeight="1" x14ac:dyDescent="0.25">
      <c r="A1578" s="410">
        <v>22020100</v>
      </c>
      <c r="B1578" s="411"/>
      <c r="C1578" s="410"/>
      <c r="D1578" s="411"/>
      <c r="E1578" s="412" t="s">
        <v>480</v>
      </c>
      <c r="F1578" s="402"/>
      <c r="G1578" s="524"/>
      <c r="H1578" s="402"/>
      <c r="I1578" s="402"/>
    </row>
    <row r="1579" spans="1:9" ht="18" customHeight="1" x14ac:dyDescent="0.25">
      <c r="A1579" s="492">
        <v>22020101</v>
      </c>
      <c r="B1579" s="409" t="s">
        <v>21</v>
      </c>
      <c r="C1579" s="492"/>
      <c r="D1579" s="328" t="s">
        <v>12</v>
      </c>
      <c r="E1579" s="568" t="s">
        <v>481</v>
      </c>
      <c r="F1579" s="576">
        <v>80000</v>
      </c>
      <c r="G1579" s="524">
        <v>100000</v>
      </c>
      <c r="H1579" s="576">
        <v>100000</v>
      </c>
      <c r="I1579" s="402">
        <v>200000</v>
      </c>
    </row>
    <row r="1580" spans="1:9" ht="18" customHeight="1" x14ac:dyDescent="0.25">
      <c r="A1580" s="492">
        <v>22020102</v>
      </c>
      <c r="B1580" s="409" t="s">
        <v>21</v>
      </c>
      <c r="C1580" s="492"/>
      <c r="D1580" s="328" t="s">
        <v>12</v>
      </c>
      <c r="E1580" s="568" t="s">
        <v>422</v>
      </c>
      <c r="F1580" s="576"/>
      <c r="G1580" s="524"/>
      <c r="H1580" s="576"/>
      <c r="I1580" s="402"/>
    </row>
    <row r="1581" spans="1:9" ht="18" customHeight="1" x14ac:dyDescent="0.25">
      <c r="A1581" s="492">
        <v>22020103</v>
      </c>
      <c r="B1581" s="409" t="s">
        <v>21</v>
      </c>
      <c r="C1581" s="492"/>
      <c r="D1581" s="328" t="s">
        <v>12</v>
      </c>
      <c r="E1581" s="568" t="s">
        <v>482</v>
      </c>
      <c r="F1581" s="576"/>
      <c r="G1581" s="524"/>
      <c r="H1581" s="576"/>
      <c r="I1581" s="402"/>
    </row>
    <row r="1582" spans="1:9" ht="18" customHeight="1" x14ac:dyDescent="0.25">
      <c r="A1582" s="492">
        <v>22020104</v>
      </c>
      <c r="B1582" s="409" t="s">
        <v>21</v>
      </c>
      <c r="C1582" s="492"/>
      <c r="D1582" s="328" t="s">
        <v>12</v>
      </c>
      <c r="E1582" s="568" t="s">
        <v>423</v>
      </c>
      <c r="F1582" s="576"/>
      <c r="G1582" s="524"/>
      <c r="H1582" s="576"/>
      <c r="I1582" s="402"/>
    </row>
    <row r="1583" spans="1:9" ht="18" customHeight="1" x14ac:dyDescent="0.25">
      <c r="A1583" s="410">
        <v>22020200</v>
      </c>
      <c r="B1583" s="411"/>
      <c r="C1583" s="410"/>
      <c r="D1583" s="411"/>
      <c r="E1583" s="412" t="s">
        <v>683</v>
      </c>
      <c r="F1583" s="402"/>
      <c r="G1583" s="524"/>
      <c r="H1583" s="402"/>
      <c r="I1583" s="402"/>
    </row>
    <row r="1584" spans="1:9" ht="18" customHeight="1" x14ac:dyDescent="0.25">
      <c r="A1584" s="334">
        <v>22020201</v>
      </c>
      <c r="B1584" s="409" t="s">
        <v>21</v>
      </c>
      <c r="C1584" s="334"/>
      <c r="D1584" s="328" t="s">
        <v>12</v>
      </c>
      <c r="E1584" s="413" t="s">
        <v>684</v>
      </c>
      <c r="F1584" s="402">
        <v>1100000</v>
      </c>
      <c r="G1584" s="524">
        <v>2000000</v>
      </c>
      <c r="H1584" s="429">
        <v>500000</v>
      </c>
      <c r="I1584" s="402">
        <v>2000000</v>
      </c>
    </row>
    <row r="1585" spans="1:9" ht="18" customHeight="1" x14ac:dyDescent="0.25">
      <c r="A1585" s="410">
        <v>22020300</v>
      </c>
      <c r="B1585" s="411"/>
      <c r="C1585" s="410"/>
      <c r="D1585" s="411"/>
      <c r="E1585" s="412" t="s">
        <v>468</v>
      </c>
      <c r="F1585" s="402"/>
      <c r="G1585" s="524"/>
      <c r="H1585" s="402"/>
      <c r="I1585" s="402"/>
    </row>
    <row r="1586" spans="1:9" ht="18" customHeight="1" x14ac:dyDescent="0.25">
      <c r="A1586" s="334">
        <v>22020311</v>
      </c>
      <c r="B1586" s="409" t="s">
        <v>21</v>
      </c>
      <c r="C1586" s="334"/>
      <c r="D1586" s="328" t="s">
        <v>12</v>
      </c>
      <c r="E1586" s="413" t="s">
        <v>650</v>
      </c>
      <c r="F1586" s="402">
        <v>6200000</v>
      </c>
      <c r="G1586" s="524">
        <v>5000000</v>
      </c>
      <c r="H1586" s="402">
        <v>2000000</v>
      </c>
      <c r="I1586" s="402">
        <v>5000000</v>
      </c>
    </row>
    <row r="1587" spans="1:9" ht="18" customHeight="1" x14ac:dyDescent="0.25">
      <c r="A1587" s="334">
        <v>22020313</v>
      </c>
      <c r="B1587" s="333" t="s">
        <v>21</v>
      </c>
      <c r="C1587" s="334"/>
      <c r="D1587" s="328" t="s">
        <v>12</v>
      </c>
      <c r="E1587" s="413" t="s">
        <v>458</v>
      </c>
      <c r="F1587" s="402"/>
      <c r="G1587" s="524"/>
      <c r="H1587" s="402"/>
      <c r="I1587" s="402"/>
    </row>
    <row r="1588" spans="1:9" ht="18" customHeight="1" x14ac:dyDescent="0.25">
      <c r="A1588" s="410">
        <v>22020400</v>
      </c>
      <c r="B1588" s="411"/>
      <c r="C1588" s="410"/>
      <c r="D1588" s="411"/>
      <c r="E1588" s="412" t="s">
        <v>545</v>
      </c>
      <c r="F1588" s="402"/>
      <c r="G1588" s="524"/>
      <c r="H1588" s="402"/>
      <c r="I1588" s="402"/>
    </row>
    <row r="1589" spans="1:9" ht="18" customHeight="1" x14ac:dyDescent="0.25">
      <c r="A1589" s="334">
        <v>22020406</v>
      </c>
      <c r="B1589" s="409" t="s">
        <v>21</v>
      </c>
      <c r="C1589" s="334"/>
      <c r="D1589" s="328" t="s">
        <v>12</v>
      </c>
      <c r="E1589" s="413" t="s">
        <v>546</v>
      </c>
      <c r="F1589" s="402">
        <v>3300000</v>
      </c>
      <c r="G1589" s="524">
        <v>4000000</v>
      </c>
      <c r="H1589" s="402">
        <v>2400000</v>
      </c>
      <c r="I1589" s="402">
        <v>4000000</v>
      </c>
    </row>
    <row r="1590" spans="1:9" ht="18" customHeight="1" x14ac:dyDescent="0.25">
      <c r="A1590" s="334">
        <v>22020410</v>
      </c>
      <c r="B1590" s="409" t="s">
        <v>21</v>
      </c>
      <c r="C1590" s="334"/>
      <c r="D1590" s="328" t="s">
        <v>12</v>
      </c>
      <c r="E1590" s="413" t="s">
        <v>685</v>
      </c>
      <c r="F1590" s="402"/>
      <c r="G1590" s="524"/>
      <c r="H1590" s="402"/>
      <c r="I1590" s="402"/>
    </row>
    <row r="1591" spans="1:9" ht="18.75" x14ac:dyDescent="0.25">
      <c r="A1591" s="410"/>
      <c r="B1591" s="411"/>
      <c r="C1591" s="410"/>
      <c r="D1591" s="411"/>
      <c r="E1591" s="412" t="s">
        <v>460</v>
      </c>
      <c r="F1591" s="406">
        <f>SUM(F1545:F1576)</f>
        <v>4058364.0999999996</v>
      </c>
      <c r="G1591" s="406">
        <f t="shared" ref="G1591:I1591" si="70">SUM(G1545:G1576)</f>
        <v>6717546.1499999994</v>
      </c>
      <c r="H1591" s="406">
        <f t="shared" si="70"/>
        <v>3779091.0387499998</v>
      </c>
      <c r="I1591" s="406">
        <f t="shared" si="70"/>
        <v>3385574.21</v>
      </c>
    </row>
    <row r="1592" spans="1:9" ht="18.75" x14ac:dyDescent="0.25">
      <c r="A1592" s="382"/>
      <c r="B1592" s="381"/>
      <c r="C1592" s="382"/>
      <c r="D1592" s="381"/>
      <c r="E1592" s="452" t="s">
        <v>420</v>
      </c>
      <c r="F1592" s="433">
        <f>SUM(F1579:F1590)</f>
        <v>10680000</v>
      </c>
      <c r="G1592" s="433">
        <f t="shared" ref="G1592:I1592" si="71">SUM(G1579:G1590)</f>
        <v>11100000</v>
      </c>
      <c r="H1592" s="433">
        <f t="shared" si="71"/>
        <v>5000000</v>
      </c>
      <c r="I1592" s="536">
        <f t="shared" si="71"/>
        <v>11200000</v>
      </c>
    </row>
    <row r="1593" spans="1:9" ht="18.75" x14ac:dyDescent="0.25">
      <c r="A1593" s="582"/>
      <c r="B1593" s="355"/>
      <c r="C1593" s="481"/>
      <c r="D1593" s="355"/>
      <c r="E1593" s="499" t="s">
        <v>57</v>
      </c>
      <c r="F1593" s="533">
        <f>SUM(F1591:F1592)</f>
        <v>14738364.1</v>
      </c>
      <c r="G1593" s="533">
        <f t="shared" ref="G1593:I1593" si="72">SUM(G1591:G1592)</f>
        <v>17817546.149999999</v>
      </c>
      <c r="H1593" s="533">
        <f t="shared" si="72"/>
        <v>8779091.0387500003</v>
      </c>
      <c r="I1593" s="537">
        <f t="shared" si="72"/>
        <v>14585574.210000001</v>
      </c>
    </row>
    <row r="1594" spans="1:9" ht="18.75" x14ac:dyDescent="0.25">
      <c r="A1594" s="969" t="s">
        <v>85</v>
      </c>
      <c r="B1594" s="970"/>
      <c r="C1594" s="970"/>
      <c r="D1594" s="970"/>
      <c r="E1594" s="970"/>
      <c r="F1594" s="970"/>
      <c r="G1594" s="970"/>
      <c r="H1594" s="970"/>
      <c r="I1594" s="971"/>
    </row>
    <row r="1595" spans="1:9" ht="18.75" x14ac:dyDescent="0.25">
      <c r="A1595" s="972" t="s">
        <v>1</v>
      </c>
      <c r="B1595" s="973"/>
      <c r="C1595" s="973"/>
      <c r="D1595" s="973"/>
      <c r="E1595" s="973"/>
      <c r="F1595" s="973"/>
      <c r="G1595" s="973"/>
      <c r="H1595" s="973"/>
      <c r="I1595" s="974"/>
    </row>
    <row r="1596" spans="1:9" ht="18.75" x14ac:dyDescent="0.25">
      <c r="A1596" s="972" t="s">
        <v>58</v>
      </c>
      <c r="B1596" s="973"/>
      <c r="C1596" s="973"/>
      <c r="D1596" s="973"/>
      <c r="E1596" s="973"/>
      <c r="F1596" s="973"/>
      <c r="G1596" s="973"/>
      <c r="H1596" s="973"/>
      <c r="I1596" s="974"/>
    </row>
    <row r="1597" spans="1:9" ht="18.75" customHeight="1" x14ac:dyDescent="0.25">
      <c r="A1597" s="975" t="s">
        <v>379</v>
      </c>
      <c r="B1597" s="976"/>
      <c r="C1597" s="976"/>
      <c r="D1597" s="976"/>
      <c r="E1597" s="976"/>
      <c r="F1597" s="976"/>
      <c r="G1597" s="976"/>
      <c r="H1597" s="976"/>
      <c r="I1597" s="977"/>
    </row>
    <row r="1598" spans="1:9" ht="18.75" x14ac:dyDescent="0.25">
      <c r="A1598" s="981" t="s">
        <v>686</v>
      </c>
      <c r="B1598" s="982"/>
      <c r="C1598" s="982"/>
      <c r="D1598" s="982"/>
      <c r="E1598" s="982"/>
      <c r="F1598" s="982"/>
      <c r="G1598" s="982"/>
      <c r="H1598" s="982"/>
      <c r="I1598" s="983"/>
    </row>
    <row r="1599" spans="1:9" s="311" customFormat="1" ht="35.25" x14ac:dyDescent="0.25">
      <c r="A1599" s="390" t="s">
        <v>380</v>
      </c>
      <c r="B1599" s="322" t="s">
        <v>88</v>
      </c>
      <c r="C1599" s="322" t="s">
        <v>381</v>
      </c>
      <c r="D1599" s="322" t="s">
        <v>5</v>
      </c>
      <c r="E1599" s="391" t="s">
        <v>89</v>
      </c>
      <c r="F1599" s="322" t="s">
        <v>7</v>
      </c>
      <c r="G1599" s="322" t="s">
        <v>8</v>
      </c>
      <c r="H1599" s="320" t="s">
        <v>382</v>
      </c>
      <c r="I1599" s="416" t="s">
        <v>10</v>
      </c>
    </row>
    <row r="1600" spans="1:9" ht="18" customHeight="1" x14ac:dyDescent="0.25">
      <c r="A1600" s="444">
        <v>20000000</v>
      </c>
      <c r="B1600" s="443"/>
      <c r="C1600" s="444"/>
      <c r="D1600" s="443"/>
      <c r="E1600" s="445" t="s">
        <v>47</v>
      </c>
      <c r="F1600" s="421"/>
      <c r="G1600" s="421"/>
      <c r="H1600" s="421"/>
      <c r="I1600" s="421"/>
    </row>
    <row r="1601" spans="1:9" ht="18" customHeight="1" x14ac:dyDescent="0.25">
      <c r="A1601" s="397">
        <v>21000000</v>
      </c>
      <c r="B1601" s="363"/>
      <c r="C1601" s="397"/>
      <c r="D1601" s="363"/>
      <c r="E1601" s="398" t="s">
        <v>53</v>
      </c>
      <c r="F1601" s="369"/>
      <c r="G1601" s="369"/>
      <c r="H1601" s="369"/>
      <c r="I1601" s="369"/>
    </row>
    <row r="1602" spans="1:9" ht="18" customHeight="1" x14ac:dyDescent="0.25">
      <c r="A1602" s="397">
        <v>21010000</v>
      </c>
      <c r="B1602" s="363"/>
      <c r="C1602" s="397"/>
      <c r="D1602" s="363"/>
      <c r="E1602" s="398" t="s">
        <v>402</v>
      </c>
      <c r="F1602" s="369"/>
      <c r="G1602" s="369"/>
      <c r="H1602" s="369"/>
      <c r="I1602" s="369"/>
    </row>
    <row r="1603" spans="1:9" ht="18" customHeight="1" x14ac:dyDescent="0.25">
      <c r="A1603" s="328">
        <v>21010103</v>
      </c>
      <c r="B1603" s="409" t="s">
        <v>21</v>
      </c>
      <c r="C1603" s="328"/>
      <c r="D1603" s="328" t="s">
        <v>12</v>
      </c>
      <c r="E1603" s="401" t="s">
        <v>442</v>
      </c>
      <c r="F1603" s="402">
        <v>741019.8</v>
      </c>
      <c r="G1603" s="402">
        <v>1111529.7</v>
      </c>
      <c r="H1603" s="404">
        <v>581191.36</v>
      </c>
      <c r="I1603" s="404">
        <v>871787.04</v>
      </c>
    </row>
    <row r="1604" spans="1:9" ht="18" customHeight="1" x14ac:dyDescent="0.25">
      <c r="A1604" s="328" t="s">
        <v>687</v>
      </c>
      <c r="B1604" s="409" t="s">
        <v>21</v>
      </c>
      <c r="C1604" s="328"/>
      <c r="D1604" s="328" t="s">
        <v>12</v>
      </c>
      <c r="E1604" s="401" t="s">
        <v>443</v>
      </c>
      <c r="F1604" s="402">
        <v>1830457.15</v>
      </c>
      <c r="G1604" s="402">
        <v>2745685.7250000001</v>
      </c>
      <c r="H1604" s="405">
        <v>839780.48</v>
      </c>
      <c r="I1604" s="405">
        <v>1259670.72</v>
      </c>
    </row>
    <row r="1605" spans="1:9" ht="18" customHeight="1" x14ac:dyDescent="0.25">
      <c r="A1605" s="328" t="s">
        <v>669</v>
      </c>
      <c r="B1605" s="409" t="s">
        <v>21</v>
      </c>
      <c r="C1605" s="328"/>
      <c r="D1605" s="328" t="s">
        <v>12</v>
      </c>
      <c r="E1605" s="401" t="s">
        <v>688</v>
      </c>
      <c r="F1605" s="402">
        <v>145786.04999999999</v>
      </c>
      <c r="G1605" s="402">
        <v>218679.07500000001</v>
      </c>
      <c r="H1605" s="405"/>
      <c r="I1605" s="405"/>
    </row>
    <row r="1606" spans="1:9" ht="18" customHeight="1" x14ac:dyDescent="0.25">
      <c r="A1606" s="403">
        <v>21010106</v>
      </c>
      <c r="B1606" s="409" t="s">
        <v>21</v>
      </c>
      <c r="C1606" s="328"/>
      <c r="D1606" s="328" t="s">
        <v>12</v>
      </c>
      <c r="E1606" s="401" t="s">
        <v>462</v>
      </c>
      <c r="F1606" s="402">
        <v>0</v>
      </c>
      <c r="G1606" s="402">
        <v>0</v>
      </c>
      <c r="H1606" s="535"/>
      <c r="I1606" s="405"/>
    </row>
    <row r="1607" spans="1:9" ht="18" customHeight="1" x14ac:dyDescent="0.25">
      <c r="A1607" s="449"/>
      <c r="B1607" s="409" t="s">
        <v>21</v>
      </c>
      <c r="C1607" s="328"/>
      <c r="D1607" s="328" t="s">
        <v>12</v>
      </c>
      <c r="E1607" s="335" t="s">
        <v>513</v>
      </c>
      <c r="F1607" s="402">
        <v>0</v>
      </c>
      <c r="G1607" s="402">
        <v>0</v>
      </c>
      <c r="H1607" s="535"/>
      <c r="I1607" s="405">
        <v>160000</v>
      </c>
    </row>
    <row r="1608" spans="1:9" ht="18" customHeight="1" x14ac:dyDescent="0.25">
      <c r="A1608" s="397">
        <v>21020300</v>
      </c>
      <c r="B1608" s="363"/>
      <c r="C1608" s="397"/>
      <c r="D1608" s="363"/>
      <c r="E1608" s="398" t="s">
        <v>447</v>
      </c>
      <c r="F1608" s="402">
        <v>0</v>
      </c>
      <c r="G1608" s="402">
        <v>0</v>
      </c>
      <c r="H1608" s="535"/>
      <c r="I1608" s="405"/>
    </row>
    <row r="1609" spans="1:9" ht="18" customHeight="1" x14ac:dyDescent="0.25">
      <c r="A1609" s="328">
        <v>21020301</v>
      </c>
      <c r="B1609" s="409" t="s">
        <v>21</v>
      </c>
      <c r="C1609" s="328"/>
      <c r="D1609" s="328" t="s">
        <v>12</v>
      </c>
      <c r="E1609" s="335" t="s">
        <v>448</v>
      </c>
      <c r="F1609" s="402">
        <v>259357.1</v>
      </c>
      <c r="G1609" s="402">
        <v>389035.65</v>
      </c>
      <c r="H1609" s="405">
        <v>203416.97</v>
      </c>
      <c r="I1609" s="405">
        <v>305125.46000000002</v>
      </c>
    </row>
    <row r="1610" spans="1:9" ht="18" customHeight="1" x14ac:dyDescent="0.25">
      <c r="A1610" s="328">
        <v>21020302</v>
      </c>
      <c r="B1610" s="409" t="s">
        <v>21</v>
      </c>
      <c r="C1610" s="328"/>
      <c r="D1610" s="328" t="s">
        <v>12</v>
      </c>
      <c r="E1610" s="335" t="s">
        <v>449</v>
      </c>
      <c r="F1610" s="402">
        <v>148204.29999999999</v>
      </c>
      <c r="G1610" s="402">
        <v>222306.45</v>
      </c>
      <c r="H1610" s="405">
        <v>116238.27</v>
      </c>
      <c r="I1610" s="405">
        <v>174357.41</v>
      </c>
    </row>
    <row r="1611" spans="1:9" ht="18" customHeight="1" x14ac:dyDescent="0.25">
      <c r="A1611" s="328">
        <v>21020303</v>
      </c>
      <c r="B1611" s="409" t="s">
        <v>21</v>
      </c>
      <c r="C1611" s="328"/>
      <c r="D1611" s="328" t="s">
        <v>12</v>
      </c>
      <c r="E1611" s="335" t="s">
        <v>450</v>
      </c>
      <c r="F1611" s="402">
        <v>8262</v>
      </c>
      <c r="G1611" s="402">
        <v>12393</v>
      </c>
      <c r="H1611" s="405">
        <v>6480</v>
      </c>
      <c r="I1611" s="405">
        <v>9720</v>
      </c>
    </row>
    <row r="1612" spans="1:9" ht="18" customHeight="1" x14ac:dyDescent="0.25">
      <c r="A1612" s="328">
        <v>21020304</v>
      </c>
      <c r="B1612" s="409" t="s">
        <v>21</v>
      </c>
      <c r="C1612" s="328"/>
      <c r="D1612" s="328" t="s">
        <v>12</v>
      </c>
      <c r="E1612" s="335" t="s">
        <v>408</v>
      </c>
      <c r="F1612" s="402">
        <v>37051.5</v>
      </c>
      <c r="G1612" s="402">
        <v>55577.25</v>
      </c>
      <c r="H1612" s="405">
        <v>29059.57</v>
      </c>
      <c r="I1612" s="405">
        <v>43589.35</v>
      </c>
    </row>
    <row r="1613" spans="1:9" ht="18" customHeight="1" x14ac:dyDescent="0.25">
      <c r="A1613" s="328">
        <v>21020312</v>
      </c>
      <c r="B1613" s="409" t="s">
        <v>21</v>
      </c>
      <c r="C1613" s="328"/>
      <c r="D1613" s="328" t="s">
        <v>12</v>
      </c>
      <c r="E1613" s="335" t="s">
        <v>451</v>
      </c>
      <c r="F1613" s="402">
        <v>0</v>
      </c>
      <c r="G1613" s="402">
        <v>0</v>
      </c>
      <c r="H1613" s="535"/>
      <c r="I1613" s="405"/>
    </row>
    <row r="1614" spans="1:9" ht="18" customHeight="1" x14ac:dyDescent="0.25">
      <c r="A1614" s="328">
        <v>21020315</v>
      </c>
      <c r="B1614" s="409" t="s">
        <v>21</v>
      </c>
      <c r="C1614" s="328"/>
      <c r="D1614" s="328" t="s">
        <v>12</v>
      </c>
      <c r="E1614" s="335" t="s">
        <v>452</v>
      </c>
      <c r="F1614" s="402">
        <v>57451.5</v>
      </c>
      <c r="G1614" s="402">
        <v>86177.25</v>
      </c>
      <c r="H1614" s="405">
        <v>45059.6</v>
      </c>
      <c r="I1614" s="405">
        <v>67589.399999999994</v>
      </c>
    </row>
    <row r="1615" spans="1:9" ht="18" customHeight="1" x14ac:dyDescent="0.25">
      <c r="A1615" s="328" t="s">
        <v>670</v>
      </c>
      <c r="B1615" s="409" t="s">
        <v>21</v>
      </c>
      <c r="C1615" s="328"/>
      <c r="D1615" s="328" t="s">
        <v>12</v>
      </c>
      <c r="E1615" s="335" t="s">
        <v>539</v>
      </c>
      <c r="F1615" s="402">
        <v>116492.5</v>
      </c>
      <c r="G1615" s="402">
        <v>174738.75</v>
      </c>
      <c r="H1615" s="405"/>
      <c r="I1615" s="405"/>
    </row>
    <row r="1616" spans="1:9" ht="18" customHeight="1" x14ac:dyDescent="0.25">
      <c r="A1616" s="328" t="s">
        <v>671</v>
      </c>
      <c r="B1616" s="409" t="s">
        <v>21</v>
      </c>
      <c r="C1616" s="328"/>
      <c r="D1616" s="328" t="s">
        <v>12</v>
      </c>
      <c r="E1616" s="335" t="s">
        <v>540</v>
      </c>
      <c r="F1616" s="402">
        <v>0</v>
      </c>
      <c r="G1616" s="402">
        <v>0</v>
      </c>
      <c r="H1616" s="535"/>
      <c r="I1616" s="405"/>
    </row>
    <row r="1617" spans="1:9" ht="18" customHeight="1" x14ac:dyDescent="0.25">
      <c r="A1617" s="328" t="s">
        <v>672</v>
      </c>
      <c r="B1617" s="409" t="s">
        <v>21</v>
      </c>
      <c r="C1617" s="328"/>
      <c r="D1617" s="328" t="s">
        <v>12</v>
      </c>
      <c r="E1617" s="335" t="s">
        <v>541</v>
      </c>
      <c r="F1617" s="402">
        <v>6426</v>
      </c>
      <c r="G1617" s="402">
        <v>9639</v>
      </c>
      <c r="H1617" s="405"/>
      <c r="I1617" s="405"/>
    </row>
    <row r="1618" spans="1:9" ht="18" customHeight="1" x14ac:dyDescent="0.25">
      <c r="A1618" s="397">
        <v>21020400</v>
      </c>
      <c r="B1618" s="363"/>
      <c r="C1618" s="397"/>
      <c r="D1618" s="363"/>
      <c r="E1618" s="398" t="s">
        <v>464</v>
      </c>
      <c r="F1618" s="402">
        <v>0</v>
      </c>
      <c r="G1618" s="402">
        <v>0</v>
      </c>
      <c r="H1618" s="535"/>
      <c r="I1618" s="405"/>
    </row>
    <row r="1619" spans="1:9" ht="18" customHeight="1" x14ac:dyDescent="0.25">
      <c r="A1619" s="328">
        <v>21020401</v>
      </c>
      <c r="B1619" s="409" t="s">
        <v>21</v>
      </c>
      <c r="C1619" s="328"/>
      <c r="D1619" s="328" t="s">
        <v>12</v>
      </c>
      <c r="E1619" s="335" t="s">
        <v>448</v>
      </c>
      <c r="F1619" s="402">
        <v>634712</v>
      </c>
      <c r="G1619" s="402">
        <v>952068</v>
      </c>
      <c r="H1619" s="405">
        <v>293923.17</v>
      </c>
      <c r="I1619" s="405">
        <v>440884.75</v>
      </c>
    </row>
    <row r="1620" spans="1:9" ht="18" customHeight="1" x14ac:dyDescent="0.25">
      <c r="A1620" s="328">
        <v>21020402</v>
      </c>
      <c r="B1620" s="409" t="s">
        <v>21</v>
      </c>
      <c r="C1620" s="328"/>
      <c r="D1620" s="328" t="s">
        <v>12</v>
      </c>
      <c r="E1620" s="335" t="s">
        <v>449</v>
      </c>
      <c r="F1620" s="402">
        <v>362711.15</v>
      </c>
      <c r="G1620" s="402">
        <v>544066.72499999998</v>
      </c>
      <c r="H1620" s="405">
        <v>167956.09</v>
      </c>
      <c r="I1620" s="405">
        <v>251934.14</v>
      </c>
    </row>
    <row r="1621" spans="1:9" ht="18" customHeight="1" x14ac:dyDescent="0.25">
      <c r="A1621" s="328">
        <v>21020403</v>
      </c>
      <c r="B1621" s="409" t="s">
        <v>21</v>
      </c>
      <c r="C1621" s="328"/>
      <c r="D1621" s="328" t="s">
        <v>12</v>
      </c>
      <c r="E1621" s="335" t="s">
        <v>450</v>
      </c>
      <c r="F1621" s="402">
        <v>39474</v>
      </c>
      <c r="G1621" s="402">
        <v>59211</v>
      </c>
      <c r="H1621" s="405">
        <v>15120</v>
      </c>
      <c r="I1621" s="405">
        <v>22680</v>
      </c>
    </row>
    <row r="1622" spans="1:9" ht="18" customHeight="1" x14ac:dyDescent="0.25">
      <c r="A1622" s="328">
        <v>21020404</v>
      </c>
      <c r="B1622" s="409" t="s">
        <v>21</v>
      </c>
      <c r="C1622" s="328"/>
      <c r="D1622" s="328" t="s">
        <v>12</v>
      </c>
      <c r="E1622" s="335" t="s">
        <v>408</v>
      </c>
      <c r="F1622" s="402">
        <v>90672.9</v>
      </c>
      <c r="G1622" s="402">
        <v>136009.35</v>
      </c>
      <c r="H1622" s="405">
        <v>41989.03</v>
      </c>
      <c r="I1622" s="405">
        <v>62983.54</v>
      </c>
    </row>
    <row r="1623" spans="1:9" ht="18" customHeight="1" x14ac:dyDescent="0.25">
      <c r="A1623" s="328">
        <v>21020412</v>
      </c>
      <c r="B1623" s="409" t="s">
        <v>21</v>
      </c>
      <c r="C1623" s="328"/>
      <c r="D1623" s="328" t="s">
        <v>12</v>
      </c>
      <c r="E1623" s="335" t="s">
        <v>451</v>
      </c>
      <c r="F1623" s="402">
        <v>51000</v>
      </c>
      <c r="G1623" s="402">
        <v>76500</v>
      </c>
      <c r="H1623" s="405">
        <v>89761.53</v>
      </c>
      <c r="I1623" s="405">
        <v>134642.29</v>
      </c>
    </row>
    <row r="1624" spans="1:9" ht="18" customHeight="1" x14ac:dyDescent="0.25">
      <c r="A1624" s="328">
        <v>21020415</v>
      </c>
      <c r="B1624" s="409" t="s">
        <v>21</v>
      </c>
      <c r="C1624" s="328"/>
      <c r="D1624" s="328" t="s">
        <v>12</v>
      </c>
      <c r="E1624" s="335" t="s">
        <v>452</v>
      </c>
      <c r="F1624" s="402">
        <v>212994.7</v>
      </c>
      <c r="G1624" s="402">
        <v>319492.05</v>
      </c>
      <c r="H1624" s="405">
        <v>89761.53</v>
      </c>
      <c r="I1624" s="405">
        <v>134642.29</v>
      </c>
    </row>
    <row r="1625" spans="1:9" ht="18" customHeight="1" x14ac:dyDescent="0.25">
      <c r="A1625" s="397">
        <v>21020500</v>
      </c>
      <c r="B1625" s="363"/>
      <c r="C1625" s="397"/>
      <c r="D1625" s="363"/>
      <c r="E1625" s="398" t="s">
        <v>465</v>
      </c>
      <c r="F1625" s="402">
        <v>0</v>
      </c>
      <c r="G1625" s="402">
        <v>0</v>
      </c>
      <c r="H1625" s="402"/>
      <c r="I1625" s="402"/>
    </row>
    <row r="1626" spans="1:9" ht="18" customHeight="1" x14ac:dyDescent="0.25">
      <c r="A1626" s="328">
        <v>21020501</v>
      </c>
      <c r="B1626" s="409" t="s">
        <v>21</v>
      </c>
      <c r="C1626" s="328"/>
      <c r="D1626" s="328" t="s">
        <v>12</v>
      </c>
      <c r="E1626" s="335" t="s">
        <v>448</v>
      </c>
      <c r="F1626" s="402">
        <v>51025.5</v>
      </c>
      <c r="G1626" s="402">
        <v>76538.25</v>
      </c>
      <c r="H1626" s="422">
        <f t="shared" ref="H1626:H1631" si="73">SUM(G1626/12*9)</f>
        <v>57403.6875</v>
      </c>
      <c r="I1626" s="402"/>
    </row>
    <row r="1627" spans="1:9" ht="18" customHeight="1" x14ac:dyDescent="0.25">
      <c r="A1627" s="427">
        <v>21020502</v>
      </c>
      <c r="B1627" s="409" t="s">
        <v>21</v>
      </c>
      <c r="C1627" s="427"/>
      <c r="D1627" s="328" t="s">
        <v>12</v>
      </c>
      <c r="E1627" s="335" t="s">
        <v>449</v>
      </c>
      <c r="F1627" s="402">
        <v>29157.55</v>
      </c>
      <c r="G1627" s="402">
        <v>43736.324999999997</v>
      </c>
      <c r="H1627" s="422">
        <f t="shared" si="73"/>
        <v>32802.243750000001</v>
      </c>
      <c r="I1627" s="402"/>
    </row>
    <row r="1628" spans="1:9" ht="18" customHeight="1" x14ac:dyDescent="0.25">
      <c r="A1628" s="427">
        <v>21020503</v>
      </c>
      <c r="B1628" s="409" t="s">
        <v>21</v>
      </c>
      <c r="C1628" s="427"/>
      <c r="D1628" s="328" t="s">
        <v>12</v>
      </c>
      <c r="E1628" s="335" t="s">
        <v>450</v>
      </c>
      <c r="F1628" s="402">
        <v>4590</v>
      </c>
      <c r="G1628" s="402">
        <v>6885</v>
      </c>
      <c r="H1628" s="422">
        <f t="shared" si="73"/>
        <v>5163.75</v>
      </c>
      <c r="I1628" s="402"/>
    </row>
    <row r="1629" spans="1:9" ht="18" customHeight="1" x14ac:dyDescent="0.25">
      <c r="A1629" s="427">
        <v>21020504</v>
      </c>
      <c r="B1629" s="409" t="s">
        <v>21</v>
      </c>
      <c r="C1629" s="427"/>
      <c r="D1629" s="328" t="s">
        <v>12</v>
      </c>
      <c r="E1629" s="335" t="s">
        <v>408</v>
      </c>
      <c r="F1629" s="402">
        <v>7289.6</v>
      </c>
      <c r="G1629" s="402">
        <v>10934.4</v>
      </c>
      <c r="H1629" s="422">
        <f t="shared" si="73"/>
        <v>8200.7999999999993</v>
      </c>
      <c r="I1629" s="402"/>
    </row>
    <row r="1630" spans="1:9" ht="18" customHeight="1" x14ac:dyDescent="0.25">
      <c r="A1630" s="427">
        <v>21020512</v>
      </c>
      <c r="B1630" s="409" t="s">
        <v>21</v>
      </c>
      <c r="C1630" s="427"/>
      <c r="D1630" s="328" t="s">
        <v>12</v>
      </c>
      <c r="E1630" s="335" t="s">
        <v>451</v>
      </c>
      <c r="F1630" s="402">
        <v>8500</v>
      </c>
      <c r="G1630" s="402">
        <v>12750</v>
      </c>
      <c r="H1630" s="422"/>
      <c r="I1630" s="402"/>
    </row>
    <row r="1631" spans="1:9" ht="18" customHeight="1" x14ac:dyDescent="0.25">
      <c r="A1631" s="427">
        <v>21020515</v>
      </c>
      <c r="B1631" s="409" t="s">
        <v>21</v>
      </c>
      <c r="C1631" s="427"/>
      <c r="D1631" s="328" t="s">
        <v>12</v>
      </c>
      <c r="E1631" s="335" t="s">
        <v>452</v>
      </c>
      <c r="F1631" s="402">
        <v>62467.35</v>
      </c>
      <c r="G1631" s="402">
        <v>93701.024999999994</v>
      </c>
      <c r="H1631" s="422">
        <f t="shared" si="73"/>
        <v>70275.768750000003</v>
      </c>
      <c r="I1631" s="402"/>
    </row>
    <row r="1632" spans="1:9" ht="18" customHeight="1" x14ac:dyDescent="0.25">
      <c r="A1632" s="427"/>
      <c r="B1632" s="409" t="s">
        <v>21</v>
      </c>
      <c r="C1632" s="427"/>
      <c r="D1632" s="328" t="s">
        <v>12</v>
      </c>
      <c r="E1632" s="335" t="s">
        <v>532</v>
      </c>
      <c r="F1632" s="402"/>
      <c r="G1632" s="585">
        <v>630000</v>
      </c>
      <c r="H1632" s="422">
        <f>SUM(G1632/35000*20000)</f>
        <v>360000</v>
      </c>
      <c r="I1632" s="406"/>
    </row>
    <row r="1633" spans="1:9" ht="18" customHeight="1" x14ac:dyDescent="0.25">
      <c r="A1633" s="423">
        <v>21020600</v>
      </c>
      <c r="B1633" s="424"/>
      <c r="C1633" s="425"/>
      <c r="D1633" s="424"/>
      <c r="E1633" s="398" t="s">
        <v>418</v>
      </c>
      <c r="F1633" s="402"/>
      <c r="G1633" s="524"/>
      <c r="H1633" s="402"/>
      <c r="I1633" s="402"/>
    </row>
    <row r="1634" spans="1:9" ht="18" customHeight="1" x14ac:dyDescent="0.25">
      <c r="A1634" s="538">
        <v>21020605</v>
      </c>
      <c r="B1634" s="409" t="s">
        <v>21</v>
      </c>
      <c r="C1634" s="427"/>
      <c r="D1634" s="328" t="s">
        <v>12</v>
      </c>
      <c r="E1634" s="401" t="s">
        <v>518</v>
      </c>
      <c r="F1634" s="402"/>
      <c r="G1634" s="524"/>
      <c r="H1634" s="402"/>
      <c r="I1634" s="402"/>
    </row>
    <row r="1635" spans="1:9" ht="18" customHeight="1" x14ac:dyDescent="0.25">
      <c r="A1635" s="410">
        <v>22020000</v>
      </c>
      <c r="B1635" s="411"/>
      <c r="C1635" s="410"/>
      <c r="D1635" s="411"/>
      <c r="E1635" s="412" t="s">
        <v>420</v>
      </c>
      <c r="F1635" s="402"/>
      <c r="G1635" s="402"/>
      <c r="H1635" s="402"/>
      <c r="I1635" s="402"/>
    </row>
    <row r="1636" spans="1:9" ht="18" customHeight="1" x14ac:dyDescent="0.25">
      <c r="A1636" s="410">
        <v>22020100</v>
      </c>
      <c r="B1636" s="411"/>
      <c r="C1636" s="410"/>
      <c r="D1636" s="411"/>
      <c r="E1636" s="412" t="s">
        <v>480</v>
      </c>
      <c r="F1636" s="402"/>
      <c r="G1636" s="402"/>
      <c r="H1636" s="402"/>
      <c r="I1636" s="402"/>
    </row>
    <row r="1637" spans="1:9" ht="18" customHeight="1" x14ac:dyDescent="0.25">
      <c r="A1637" s="492">
        <v>22020101</v>
      </c>
      <c r="B1637" s="409" t="s">
        <v>21</v>
      </c>
      <c r="C1637" s="492"/>
      <c r="D1637" s="328" t="s">
        <v>12</v>
      </c>
      <c r="E1637" s="568" t="s">
        <v>481</v>
      </c>
      <c r="F1637" s="574"/>
      <c r="G1637" s="402"/>
      <c r="H1637" s="574"/>
      <c r="I1637" s="402"/>
    </row>
    <row r="1638" spans="1:9" ht="18" customHeight="1" x14ac:dyDescent="0.25">
      <c r="A1638" s="492">
        <v>22020102</v>
      </c>
      <c r="B1638" s="409" t="s">
        <v>21</v>
      </c>
      <c r="C1638" s="492"/>
      <c r="D1638" s="328" t="s">
        <v>12</v>
      </c>
      <c r="E1638" s="568" t="s">
        <v>422</v>
      </c>
      <c r="F1638" s="574">
        <v>420000</v>
      </c>
      <c r="G1638" s="402">
        <v>500000</v>
      </c>
      <c r="H1638" s="402">
        <v>180000</v>
      </c>
      <c r="I1638" s="402">
        <v>500000</v>
      </c>
    </row>
    <row r="1639" spans="1:9" ht="18" customHeight="1" x14ac:dyDescent="0.25">
      <c r="A1639" s="492">
        <v>22020103</v>
      </c>
      <c r="B1639" s="409" t="s">
        <v>21</v>
      </c>
      <c r="C1639" s="492"/>
      <c r="D1639" s="328" t="s">
        <v>12</v>
      </c>
      <c r="E1639" s="568" t="s">
        <v>482</v>
      </c>
      <c r="F1639" s="574"/>
      <c r="G1639" s="402"/>
      <c r="H1639" s="574"/>
      <c r="I1639" s="402"/>
    </row>
    <row r="1640" spans="1:9" ht="18" customHeight="1" x14ac:dyDescent="0.25">
      <c r="A1640" s="492">
        <v>22020104</v>
      </c>
      <c r="B1640" s="409" t="s">
        <v>21</v>
      </c>
      <c r="C1640" s="492"/>
      <c r="D1640" s="328" t="s">
        <v>12</v>
      </c>
      <c r="E1640" s="568" t="s">
        <v>423</v>
      </c>
      <c r="F1640" s="574"/>
      <c r="G1640" s="402"/>
      <c r="H1640" s="574"/>
      <c r="I1640" s="402"/>
    </row>
    <row r="1641" spans="1:9" ht="18" customHeight="1" x14ac:dyDescent="0.25">
      <c r="A1641" s="410">
        <v>22020000</v>
      </c>
      <c r="B1641" s="411"/>
      <c r="C1641" s="410"/>
      <c r="D1641" s="411"/>
      <c r="E1641" s="412" t="s">
        <v>420</v>
      </c>
      <c r="F1641" s="402"/>
      <c r="G1641" s="402"/>
      <c r="H1641" s="402"/>
      <c r="I1641" s="402"/>
    </row>
    <row r="1642" spans="1:9" ht="18" customHeight="1" x14ac:dyDescent="0.25">
      <c r="A1642" s="410">
        <v>22020100</v>
      </c>
      <c r="B1642" s="411"/>
      <c r="C1642" s="410"/>
      <c r="D1642" s="411"/>
      <c r="E1642" s="412" t="s">
        <v>480</v>
      </c>
      <c r="F1642" s="402"/>
      <c r="G1642" s="402"/>
      <c r="H1642" s="402"/>
      <c r="I1642" s="402"/>
    </row>
    <row r="1643" spans="1:9" ht="18" customHeight="1" x14ac:dyDescent="0.25">
      <c r="A1643" s="334">
        <v>22020102</v>
      </c>
      <c r="B1643" s="409" t="s">
        <v>21</v>
      </c>
      <c r="C1643" s="334"/>
      <c r="D1643" s="328" t="s">
        <v>12</v>
      </c>
      <c r="E1643" s="413" t="s">
        <v>422</v>
      </c>
      <c r="F1643" s="402"/>
      <c r="G1643" s="402"/>
      <c r="H1643" s="402"/>
      <c r="I1643" s="402"/>
    </row>
    <row r="1644" spans="1:9" ht="18" customHeight="1" x14ac:dyDescent="0.25">
      <c r="A1644" s="410">
        <v>22020200</v>
      </c>
      <c r="B1644" s="411"/>
      <c r="C1644" s="410"/>
      <c r="D1644" s="411"/>
      <c r="E1644" s="412" t="s">
        <v>683</v>
      </c>
      <c r="F1644" s="402"/>
      <c r="G1644" s="402"/>
      <c r="H1644" s="402"/>
      <c r="I1644" s="402"/>
    </row>
    <row r="1645" spans="1:9" ht="18" customHeight="1" x14ac:dyDescent="0.25">
      <c r="A1645" s="334">
        <v>22020206</v>
      </c>
      <c r="B1645" s="409" t="s">
        <v>21</v>
      </c>
      <c r="C1645" s="334"/>
      <c r="D1645" s="328" t="s">
        <v>12</v>
      </c>
      <c r="E1645" s="413" t="s">
        <v>689</v>
      </c>
      <c r="F1645" s="402"/>
      <c r="G1645" s="402"/>
      <c r="H1645" s="402"/>
      <c r="I1645" s="402"/>
    </row>
    <row r="1646" spans="1:9" ht="18" customHeight="1" x14ac:dyDescent="0.25">
      <c r="A1646" s="410">
        <v>22020400</v>
      </c>
      <c r="B1646" s="411"/>
      <c r="C1646" s="410"/>
      <c r="D1646" s="411"/>
      <c r="E1646" s="412" t="s">
        <v>545</v>
      </c>
      <c r="F1646" s="402"/>
      <c r="G1646" s="402"/>
      <c r="H1646" s="402"/>
      <c r="I1646" s="402"/>
    </row>
    <row r="1647" spans="1:9" ht="18" customHeight="1" x14ac:dyDescent="0.25">
      <c r="A1647" s="334">
        <v>22020402</v>
      </c>
      <c r="B1647" s="409" t="s">
        <v>21</v>
      </c>
      <c r="C1647" s="334"/>
      <c r="D1647" s="328" t="s">
        <v>12</v>
      </c>
      <c r="E1647" s="413" t="s">
        <v>690</v>
      </c>
      <c r="F1647" s="402">
        <v>2560000</v>
      </c>
      <c r="G1647" s="402">
        <v>4000000</v>
      </c>
      <c r="H1647" s="402">
        <v>2200000</v>
      </c>
      <c r="I1647" s="402">
        <v>4000000</v>
      </c>
    </row>
    <row r="1648" spans="1:9" ht="18" customHeight="1" x14ac:dyDescent="0.25">
      <c r="A1648" s="334">
        <v>22020403</v>
      </c>
      <c r="B1648" s="409" t="s">
        <v>21</v>
      </c>
      <c r="C1648" s="334"/>
      <c r="D1648" s="328" t="s">
        <v>12</v>
      </c>
      <c r="E1648" s="413" t="s">
        <v>691</v>
      </c>
      <c r="F1648" s="402">
        <v>7800000</v>
      </c>
      <c r="G1648" s="402">
        <v>10000000</v>
      </c>
      <c r="H1648" s="429">
        <v>4700000</v>
      </c>
      <c r="I1648" s="402">
        <v>10000000</v>
      </c>
    </row>
    <row r="1649" spans="1:9" ht="18" customHeight="1" x14ac:dyDescent="0.25">
      <c r="A1649" s="334">
        <v>22020406</v>
      </c>
      <c r="B1649" s="409" t="s">
        <v>21</v>
      </c>
      <c r="C1649" s="334"/>
      <c r="D1649" s="328" t="s">
        <v>12</v>
      </c>
      <c r="E1649" s="413" t="s">
        <v>546</v>
      </c>
      <c r="F1649" s="402">
        <v>2160000</v>
      </c>
      <c r="G1649" s="402">
        <v>3000000</v>
      </c>
      <c r="H1649" s="402">
        <v>1600000</v>
      </c>
      <c r="I1649" s="402">
        <v>3000000</v>
      </c>
    </row>
    <row r="1650" spans="1:9" ht="18" customHeight="1" x14ac:dyDescent="0.25">
      <c r="A1650" s="334">
        <v>22020412</v>
      </c>
      <c r="B1650" s="409" t="s">
        <v>21</v>
      </c>
      <c r="C1650" s="334"/>
      <c r="D1650" s="328" t="s">
        <v>12</v>
      </c>
      <c r="E1650" s="413" t="s">
        <v>692</v>
      </c>
      <c r="F1650" s="402">
        <v>5800000</v>
      </c>
      <c r="G1650" s="402">
        <v>7000000</v>
      </c>
      <c r="H1650" s="429">
        <v>2000000</v>
      </c>
      <c r="I1650" s="402">
        <v>7000000</v>
      </c>
    </row>
    <row r="1651" spans="1:9" ht="18" customHeight="1" x14ac:dyDescent="0.25">
      <c r="A1651" s="410">
        <v>22020600</v>
      </c>
      <c r="B1651" s="411"/>
      <c r="C1651" s="410"/>
      <c r="D1651" s="411"/>
      <c r="E1651" s="412" t="s">
        <v>430</v>
      </c>
      <c r="F1651" s="402"/>
      <c r="G1651" s="524"/>
      <c r="H1651" s="402"/>
      <c r="I1651" s="402"/>
    </row>
    <row r="1652" spans="1:9" ht="18" customHeight="1" x14ac:dyDescent="0.25">
      <c r="A1652" s="334">
        <v>22020602</v>
      </c>
      <c r="B1652" s="409" t="s">
        <v>21</v>
      </c>
      <c r="C1652" s="334"/>
      <c r="D1652" s="328" t="s">
        <v>12</v>
      </c>
      <c r="E1652" s="413" t="s">
        <v>693</v>
      </c>
      <c r="F1652" s="402"/>
      <c r="G1652" s="524"/>
      <c r="H1652" s="402"/>
      <c r="I1652" s="402"/>
    </row>
    <row r="1653" spans="1:9" ht="18" customHeight="1" x14ac:dyDescent="0.25">
      <c r="A1653" s="334">
        <v>22020603</v>
      </c>
      <c r="B1653" s="409" t="s">
        <v>21</v>
      </c>
      <c r="C1653" s="334"/>
      <c r="D1653" s="328" t="s">
        <v>12</v>
      </c>
      <c r="E1653" s="413" t="s">
        <v>694</v>
      </c>
      <c r="F1653" s="402"/>
      <c r="G1653" s="524"/>
      <c r="H1653" s="402"/>
      <c r="I1653" s="402"/>
    </row>
    <row r="1654" spans="1:9" ht="18.75" x14ac:dyDescent="0.25">
      <c r="A1654" s="410"/>
      <c r="B1654" s="411"/>
      <c r="C1654" s="410"/>
      <c r="D1654" s="411"/>
      <c r="E1654" s="412" t="s">
        <v>460</v>
      </c>
      <c r="F1654" s="406">
        <f>SUM(F1603:F1634)</f>
        <v>4905102.6499999994</v>
      </c>
      <c r="G1654" s="406">
        <f t="shared" ref="G1654:I1654" si="74">SUM(G1603:G1634)</f>
        <v>7987653.9750000006</v>
      </c>
      <c r="H1654" s="406">
        <f t="shared" si="74"/>
        <v>3053583.8499999987</v>
      </c>
      <c r="I1654" s="406">
        <f t="shared" si="74"/>
        <v>3939606.39</v>
      </c>
    </row>
    <row r="1655" spans="1:9" ht="18.75" x14ac:dyDescent="0.25">
      <c r="A1655" s="382"/>
      <c r="B1655" s="381"/>
      <c r="C1655" s="382"/>
      <c r="D1655" s="381"/>
      <c r="E1655" s="452" t="s">
        <v>420</v>
      </c>
      <c r="F1655" s="433">
        <f>SUM(F1643:F1653)</f>
        <v>18320000</v>
      </c>
      <c r="G1655" s="433">
        <f t="shared" ref="G1655:I1655" si="75">SUM(G1643:G1653)</f>
        <v>24000000</v>
      </c>
      <c r="H1655" s="433">
        <f t="shared" si="75"/>
        <v>10500000</v>
      </c>
      <c r="I1655" s="536">
        <f t="shared" si="75"/>
        <v>24000000</v>
      </c>
    </row>
    <row r="1656" spans="1:9" ht="18.75" x14ac:dyDescent="0.25">
      <c r="A1656" s="588"/>
      <c r="B1656" s="437"/>
      <c r="C1656" s="541"/>
      <c r="D1656" s="439"/>
      <c r="E1656" s="499" t="s">
        <v>57</v>
      </c>
      <c r="F1656" s="564">
        <f>SUM(F1654:F1655)</f>
        <v>23225102.649999999</v>
      </c>
      <c r="G1656" s="564">
        <f t="shared" ref="G1656:I1656" si="76">SUM(G1654:G1655)</f>
        <v>31987653.975000001</v>
      </c>
      <c r="H1656" s="564">
        <f t="shared" si="76"/>
        <v>13553583.849999998</v>
      </c>
      <c r="I1656" s="565">
        <f t="shared" si="76"/>
        <v>27939606.390000001</v>
      </c>
    </row>
    <row r="1657" spans="1:9" ht="18.75" x14ac:dyDescent="0.25">
      <c r="A1657" s="969" t="s">
        <v>85</v>
      </c>
      <c r="B1657" s="970"/>
      <c r="C1657" s="970"/>
      <c r="D1657" s="970"/>
      <c r="E1657" s="970"/>
      <c r="F1657" s="970"/>
      <c r="G1657" s="970"/>
      <c r="H1657" s="970"/>
      <c r="I1657" s="971"/>
    </row>
    <row r="1658" spans="1:9" ht="18.75" x14ac:dyDescent="0.25">
      <c r="A1658" s="972" t="s">
        <v>1</v>
      </c>
      <c r="B1658" s="973"/>
      <c r="C1658" s="973"/>
      <c r="D1658" s="973"/>
      <c r="E1658" s="973"/>
      <c r="F1658" s="973"/>
      <c r="G1658" s="973"/>
      <c r="H1658" s="973"/>
      <c r="I1658" s="974"/>
    </row>
    <row r="1659" spans="1:9" ht="18.75" x14ac:dyDescent="0.25">
      <c r="A1659" s="972" t="s">
        <v>58</v>
      </c>
      <c r="B1659" s="973"/>
      <c r="C1659" s="973"/>
      <c r="D1659" s="973"/>
      <c r="E1659" s="973"/>
      <c r="F1659" s="973"/>
      <c r="G1659" s="973"/>
      <c r="H1659" s="973"/>
      <c r="I1659" s="974"/>
    </row>
    <row r="1660" spans="1:9" ht="18.75" customHeight="1" x14ac:dyDescent="0.25">
      <c r="A1660" s="975" t="s">
        <v>379</v>
      </c>
      <c r="B1660" s="976"/>
      <c r="C1660" s="976"/>
      <c r="D1660" s="976"/>
      <c r="E1660" s="976"/>
      <c r="F1660" s="976"/>
      <c r="G1660" s="976"/>
      <c r="H1660" s="976"/>
      <c r="I1660" s="977"/>
    </row>
    <row r="1661" spans="1:9" ht="18.75" x14ac:dyDescent="0.25">
      <c r="A1661" s="978" t="s">
        <v>695</v>
      </c>
      <c r="B1661" s="979"/>
      <c r="C1661" s="979"/>
      <c r="D1661" s="979"/>
      <c r="E1661" s="979"/>
      <c r="F1661" s="979"/>
      <c r="G1661" s="979"/>
      <c r="H1661" s="979"/>
      <c r="I1661" s="980"/>
    </row>
    <row r="1662" spans="1:9" s="311" customFormat="1" ht="35.25" x14ac:dyDescent="0.25">
      <c r="A1662" s="390" t="s">
        <v>380</v>
      </c>
      <c r="B1662" s="322" t="s">
        <v>88</v>
      </c>
      <c r="C1662" s="322" t="s">
        <v>381</v>
      </c>
      <c r="D1662" s="322" t="s">
        <v>5</v>
      </c>
      <c r="E1662" s="391" t="s">
        <v>89</v>
      </c>
      <c r="F1662" s="322" t="s">
        <v>7</v>
      </c>
      <c r="G1662" s="322" t="s">
        <v>8</v>
      </c>
      <c r="H1662" s="320" t="s">
        <v>382</v>
      </c>
      <c r="I1662" s="416" t="s">
        <v>10</v>
      </c>
    </row>
    <row r="1663" spans="1:9" ht="18" customHeight="1" x14ac:dyDescent="0.25">
      <c r="A1663" s="394">
        <v>20000000</v>
      </c>
      <c r="B1663" s="393"/>
      <c r="C1663" s="394"/>
      <c r="D1663" s="393"/>
      <c r="E1663" s="638" t="s">
        <v>47</v>
      </c>
      <c r="F1663" s="396"/>
      <c r="G1663" s="396"/>
      <c r="H1663" s="485"/>
      <c r="I1663" s="396"/>
    </row>
    <row r="1664" spans="1:9" ht="18" customHeight="1" x14ac:dyDescent="0.25">
      <c r="A1664" s="397">
        <v>21000000</v>
      </c>
      <c r="B1664" s="363"/>
      <c r="C1664" s="397"/>
      <c r="D1664" s="363"/>
      <c r="E1664" s="616" t="s">
        <v>53</v>
      </c>
      <c r="F1664" s="369"/>
      <c r="G1664" s="369"/>
      <c r="H1664" s="447"/>
      <c r="I1664" s="369"/>
    </row>
    <row r="1665" spans="1:9" ht="18" customHeight="1" x14ac:dyDescent="0.25">
      <c r="A1665" s="397">
        <v>21010000</v>
      </c>
      <c r="B1665" s="363"/>
      <c r="C1665" s="397"/>
      <c r="D1665" s="363"/>
      <c r="E1665" s="398" t="s">
        <v>402</v>
      </c>
      <c r="F1665" s="369"/>
      <c r="G1665" s="369"/>
      <c r="H1665" s="369"/>
      <c r="I1665" s="369"/>
    </row>
    <row r="1666" spans="1:9" ht="18" customHeight="1" x14ac:dyDescent="0.25">
      <c r="A1666" s="328">
        <v>21010103</v>
      </c>
      <c r="B1666" s="409" t="s">
        <v>21</v>
      </c>
      <c r="C1666" s="328"/>
      <c r="D1666" s="328" t="s">
        <v>12</v>
      </c>
      <c r="E1666" s="401" t="s">
        <v>442</v>
      </c>
      <c r="F1666" s="402">
        <v>897717.3</v>
      </c>
      <c r="G1666" s="524">
        <v>1346575.95</v>
      </c>
      <c r="H1666" s="422"/>
      <c r="I1666" s="402"/>
    </row>
    <row r="1667" spans="1:9" ht="18" customHeight="1" x14ac:dyDescent="0.25">
      <c r="A1667" s="328" t="s">
        <v>687</v>
      </c>
      <c r="B1667" s="409" t="s">
        <v>21</v>
      </c>
      <c r="C1667" s="328"/>
      <c r="D1667" s="328" t="s">
        <v>12</v>
      </c>
      <c r="E1667" s="401" t="s">
        <v>443</v>
      </c>
      <c r="F1667" s="402">
        <v>0</v>
      </c>
      <c r="G1667" s="524">
        <v>0</v>
      </c>
      <c r="H1667" s="402"/>
      <c r="I1667" s="402"/>
    </row>
    <row r="1668" spans="1:9" ht="18" customHeight="1" x14ac:dyDescent="0.25">
      <c r="A1668" s="328" t="s">
        <v>669</v>
      </c>
      <c r="B1668" s="409" t="s">
        <v>21</v>
      </c>
      <c r="C1668" s="328"/>
      <c r="D1668" s="328" t="s">
        <v>12</v>
      </c>
      <c r="E1668" s="401" t="s">
        <v>688</v>
      </c>
      <c r="F1668" s="402">
        <v>0</v>
      </c>
      <c r="G1668" s="524">
        <v>0</v>
      </c>
      <c r="H1668" s="402"/>
      <c r="I1668" s="402"/>
    </row>
    <row r="1669" spans="1:9" ht="18" customHeight="1" x14ac:dyDescent="0.25">
      <c r="A1669" s="403">
        <v>21010106</v>
      </c>
      <c r="B1669" s="409" t="s">
        <v>21</v>
      </c>
      <c r="C1669" s="328"/>
      <c r="D1669" s="328" t="s">
        <v>12</v>
      </c>
      <c r="E1669" s="401" t="s">
        <v>462</v>
      </c>
      <c r="F1669" s="402">
        <v>0</v>
      </c>
      <c r="G1669" s="524">
        <v>0</v>
      </c>
      <c r="H1669" s="402"/>
      <c r="I1669" s="402"/>
    </row>
    <row r="1670" spans="1:9" ht="18" customHeight="1" x14ac:dyDescent="0.25">
      <c r="A1670" s="449"/>
      <c r="B1670" s="409" t="s">
        <v>21</v>
      </c>
      <c r="C1670" s="328"/>
      <c r="D1670" s="328" t="s">
        <v>12</v>
      </c>
      <c r="E1670" s="335" t="s">
        <v>513</v>
      </c>
      <c r="F1670" s="402">
        <v>0</v>
      </c>
      <c r="G1670" s="524">
        <v>0</v>
      </c>
      <c r="H1670" s="402"/>
      <c r="I1670" s="402"/>
    </row>
    <row r="1671" spans="1:9" ht="18" customHeight="1" x14ac:dyDescent="0.25">
      <c r="A1671" s="397">
        <v>21020300</v>
      </c>
      <c r="B1671" s="363"/>
      <c r="C1671" s="397"/>
      <c r="D1671" s="363"/>
      <c r="E1671" s="398" t="s">
        <v>447</v>
      </c>
      <c r="F1671" s="402">
        <v>0</v>
      </c>
      <c r="G1671" s="524">
        <v>0</v>
      </c>
      <c r="H1671" s="402"/>
      <c r="I1671" s="402"/>
    </row>
    <row r="1672" spans="1:9" ht="18" customHeight="1" x14ac:dyDescent="0.25">
      <c r="A1672" s="328">
        <v>21020301</v>
      </c>
      <c r="B1672" s="409" t="s">
        <v>21</v>
      </c>
      <c r="C1672" s="328"/>
      <c r="D1672" s="328" t="s">
        <v>12</v>
      </c>
      <c r="E1672" s="335" t="s">
        <v>448</v>
      </c>
      <c r="F1672" s="402">
        <v>314196.55</v>
      </c>
      <c r="G1672" s="524">
        <v>471294.82500000001</v>
      </c>
      <c r="H1672" s="422"/>
      <c r="I1672" s="402"/>
    </row>
    <row r="1673" spans="1:9" ht="18" customHeight="1" x14ac:dyDescent="0.25">
      <c r="A1673" s="328">
        <v>21020302</v>
      </c>
      <c r="B1673" s="409" t="s">
        <v>21</v>
      </c>
      <c r="C1673" s="328"/>
      <c r="D1673" s="328" t="s">
        <v>12</v>
      </c>
      <c r="E1673" s="335" t="s">
        <v>449</v>
      </c>
      <c r="F1673" s="402">
        <v>179537</v>
      </c>
      <c r="G1673" s="524">
        <v>269305.5</v>
      </c>
      <c r="H1673" s="422"/>
      <c r="I1673" s="402"/>
    </row>
    <row r="1674" spans="1:9" ht="18" customHeight="1" x14ac:dyDescent="0.25">
      <c r="A1674" s="328">
        <v>21020303</v>
      </c>
      <c r="B1674" s="409" t="s">
        <v>21</v>
      </c>
      <c r="C1674" s="328"/>
      <c r="D1674" s="328" t="s">
        <v>12</v>
      </c>
      <c r="E1674" s="335" t="s">
        <v>450</v>
      </c>
      <c r="F1674" s="402">
        <v>8262</v>
      </c>
      <c r="G1674" s="524">
        <v>12393</v>
      </c>
      <c r="H1674" s="422"/>
      <c r="I1674" s="402"/>
    </row>
    <row r="1675" spans="1:9" ht="18" customHeight="1" x14ac:dyDescent="0.25">
      <c r="A1675" s="328">
        <v>21020304</v>
      </c>
      <c r="B1675" s="409" t="s">
        <v>21</v>
      </c>
      <c r="C1675" s="328"/>
      <c r="D1675" s="328" t="s">
        <v>12</v>
      </c>
      <c r="E1675" s="335" t="s">
        <v>408</v>
      </c>
      <c r="F1675" s="402">
        <v>44885.95</v>
      </c>
      <c r="G1675" s="524">
        <v>67328.925000000003</v>
      </c>
      <c r="H1675" s="422"/>
      <c r="I1675" s="402"/>
    </row>
    <row r="1676" spans="1:9" ht="18" customHeight="1" x14ac:dyDescent="0.25">
      <c r="A1676" s="328">
        <v>21020312</v>
      </c>
      <c r="B1676" s="409" t="s">
        <v>21</v>
      </c>
      <c r="C1676" s="328"/>
      <c r="D1676" s="328" t="s">
        <v>12</v>
      </c>
      <c r="E1676" s="335" t="s">
        <v>451</v>
      </c>
      <c r="F1676" s="402">
        <v>0</v>
      </c>
      <c r="G1676" s="524">
        <v>0</v>
      </c>
      <c r="H1676" s="402"/>
      <c r="I1676" s="402"/>
    </row>
    <row r="1677" spans="1:9" ht="18" customHeight="1" x14ac:dyDescent="0.25">
      <c r="A1677" s="328">
        <v>21020315</v>
      </c>
      <c r="B1677" s="409" t="s">
        <v>21</v>
      </c>
      <c r="C1677" s="328"/>
      <c r="D1677" s="328" t="s">
        <v>12</v>
      </c>
      <c r="E1677" s="335" t="s">
        <v>452</v>
      </c>
      <c r="F1677" s="402">
        <v>65285.95</v>
      </c>
      <c r="G1677" s="524">
        <v>97928.925000000003</v>
      </c>
      <c r="H1677" s="422"/>
      <c r="I1677" s="402"/>
    </row>
    <row r="1678" spans="1:9" ht="18" customHeight="1" x14ac:dyDescent="0.25">
      <c r="A1678" s="328" t="s">
        <v>670</v>
      </c>
      <c r="B1678" s="409" t="s">
        <v>21</v>
      </c>
      <c r="C1678" s="328"/>
      <c r="D1678" s="328" t="s">
        <v>12</v>
      </c>
      <c r="E1678" s="335" t="s">
        <v>539</v>
      </c>
      <c r="F1678" s="402">
        <v>225777</v>
      </c>
      <c r="G1678" s="524">
        <v>338665.5</v>
      </c>
      <c r="H1678" s="422"/>
      <c r="I1678" s="402"/>
    </row>
    <row r="1679" spans="1:9" ht="18" customHeight="1" x14ac:dyDescent="0.25">
      <c r="A1679" s="328" t="s">
        <v>671</v>
      </c>
      <c r="B1679" s="409" t="s">
        <v>21</v>
      </c>
      <c r="C1679" s="328"/>
      <c r="D1679" s="328" t="s">
        <v>12</v>
      </c>
      <c r="E1679" s="335" t="s">
        <v>540</v>
      </c>
      <c r="F1679" s="402">
        <v>403975.25</v>
      </c>
      <c r="G1679" s="524">
        <v>605962.875</v>
      </c>
      <c r="H1679" s="422"/>
      <c r="I1679" s="402"/>
    </row>
    <row r="1680" spans="1:9" ht="18" customHeight="1" x14ac:dyDescent="0.25">
      <c r="A1680" s="328" t="s">
        <v>672</v>
      </c>
      <c r="B1680" s="409" t="s">
        <v>21</v>
      </c>
      <c r="C1680" s="328"/>
      <c r="D1680" s="328" t="s">
        <v>12</v>
      </c>
      <c r="E1680" s="335" t="s">
        <v>541</v>
      </c>
      <c r="F1680" s="402">
        <v>6426</v>
      </c>
      <c r="G1680" s="524">
        <v>9639</v>
      </c>
      <c r="H1680" s="422"/>
      <c r="I1680" s="402"/>
    </row>
    <row r="1681" spans="1:9" ht="18" customHeight="1" x14ac:dyDescent="0.25">
      <c r="A1681" s="397">
        <v>21020400</v>
      </c>
      <c r="B1681" s="363"/>
      <c r="C1681" s="397"/>
      <c r="D1681" s="363"/>
      <c r="E1681" s="398" t="s">
        <v>464</v>
      </c>
      <c r="F1681" s="402"/>
      <c r="G1681" s="524"/>
      <c r="H1681" s="402"/>
      <c r="I1681" s="402"/>
    </row>
    <row r="1682" spans="1:9" ht="18" customHeight="1" x14ac:dyDescent="0.25">
      <c r="A1682" s="328">
        <v>21020401</v>
      </c>
      <c r="B1682" s="409" t="s">
        <v>21</v>
      </c>
      <c r="C1682" s="328"/>
      <c r="D1682" s="328" t="s">
        <v>12</v>
      </c>
      <c r="E1682" s="335" t="s">
        <v>448</v>
      </c>
      <c r="F1682" s="402"/>
      <c r="G1682" s="524"/>
      <c r="H1682" s="402"/>
      <c r="I1682" s="402"/>
    </row>
    <row r="1683" spans="1:9" ht="18" customHeight="1" x14ac:dyDescent="0.25">
      <c r="A1683" s="328">
        <v>21020402</v>
      </c>
      <c r="B1683" s="409" t="s">
        <v>21</v>
      </c>
      <c r="C1683" s="328"/>
      <c r="D1683" s="328" t="s">
        <v>12</v>
      </c>
      <c r="E1683" s="335" t="s">
        <v>449</v>
      </c>
      <c r="F1683" s="402"/>
      <c r="G1683" s="524"/>
      <c r="H1683" s="402"/>
      <c r="I1683" s="402"/>
    </row>
    <row r="1684" spans="1:9" ht="18" customHeight="1" x14ac:dyDescent="0.25">
      <c r="A1684" s="328">
        <v>21020403</v>
      </c>
      <c r="B1684" s="409" t="s">
        <v>21</v>
      </c>
      <c r="C1684" s="328"/>
      <c r="D1684" s="328" t="s">
        <v>12</v>
      </c>
      <c r="E1684" s="335" t="s">
        <v>450</v>
      </c>
      <c r="F1684" s="402"/>
      <c r="G1684" s="524"/>
      <c r="H1684" s="402"/>
      <c r="I1684" s="402"/>
    </row>
    <row r="1685" spans="1:9" ht="18" customHeight="1" x14ac:dyDescent="0.25">
      <c r="A1685" s="328">
        <v>21020404</v>
      </c>
      <c r="B1685" s="409" t="s">
        <v>21</v>
      </c>
      <c r="C1685" s="328"/>
      <c r="D1685" s="328" t="s">
        <v>12</v>
      </c>
      <c r="E1685" s="335" t="s">
        <v>408</v>
      </c>
      <c r="F1685" s="402"/>
      <c r="G1685" s="524"/>
      <c r="H1685" s="402"/>
      <c r="I1685" s="402"/>
    </row>
    <row r="1686" spans="1:9" ht="18" customHeight="1" x14ac:dyDescent="0.25">
      <c r="A1686" s="328">
        <v>21020412</v>
      </c>
      <c r="B1686" s="409" t="s">
        <v>21</v>
      </c>
      <c r="C1686" s="328"/>
      <c r="D1686" s="328" t="s">
        <v>12</v>
      </c>
      <c r="E1686" s="335" t="s">
        <v>451</v>
      </c>
      <c r="F1686" s="402"/>
      <c r="G1686" s="524"/>
      <c r="H1686" s="402"/>
      <c r="I1686" s="402"/>
    </row>
    <row r="1687" spans="1:9" ht="18" customHeight="1" x14ac:dyDescent="0.25">
      <c r="A1687" s="328">
        <v>21020415</v>
      </c>
      <c r="B1687" s="409" t="s">
        <v>21</v>
      </c>
      <c r="C1687" s="328"/>
      <c r="D1687" s="328" t="s">
        <v>12</v>
      </c>
      <c r="E1687" s="335" t="s">
        <v>452</v>
      </c>
      <c r="F1687" s="402"/>
      <c r="G1687" s="524"/>
      <c r="H1687" s="402"/>
      <c r="I1687" s="402"/>
    </row>
    <row r="1688" spans="1:9" ht="18" customHeight="1" x14ac:dyDescent="0.25">
      <c r="A1688" s="397">
        <v>21020500</v>
      </c>
      <c r="B1688" s="363"/>
      <c r="C1688" s="397"/>
      <c r="D1688" s="363"/>
      <c r="E1688" s="398" t="s">
        <v>465</v>
      </c>
      <c r="F1688" s="402"/>
      <c r="G1688" s="524"/>
      <c r="H1688" s="402"/>
      <c r="I1688" s="402"/>
    </row>
    <row r="1689" spans="1:9" ht="18" customHeight="1" x14ac:dyDescent="0.25">
      <c r="A1689" s="328">
        <v>21020501</v>
      </c>
      <c r="B1689" s="409" t="s">
        <v>21</v>
      </c>
      <c r="C1689" s="328"/>
      <c r="D1689" s="328" t="s">
        <v>12</v>
      </c>
      <c r="E1689" s="335" t="s">
        <v>448</v>
      </c>
      <c r="F1689" s="402"/>
      <c r="G1689" s="524"/>
      <c r="H1689" s="402"/>
      <c r="I1689" s="402"/>
    </row>
    <row r="1690" spans="1:9" ht="18" customHeight="1" x14ac:dyDescent="0.25">
      <c r="A1690" s="427">
        <v>21020502</v>
      </c>
      <c r="B1690" s="409" t="s">
        <v>21</v>
      </c>
      <c r="C1690" s="427"/>
      <c r="D1690" s="328" t="s">
        <v>12</v>
      </c>
      <c r="E1690" s="335" t="s">
        <v>449</v>
      </c>
      <c r="F1690" s="402"/>
      <c r="G1690" s="524"/>
      <c r="H1690" s="402"/>
      <c r="I1690" s="402"/>
    </row>
    <row r="1691" spans="1:9" ht="18" customHeight="1" x14ac:dyDescent="0.25">
      <c r="A1691" s="427">
        <v>21020503</v>
      </c>
      <c r="B1691" s="409" t="s">
        <v>21</v>
      </c>
      <c r="C1691" s="427"/>
      <c r="D1691" s="328" t="s">
        <v>12</v>
      </c>
      <c r="E1691" s="335" t="s">
        <v>450</v>
      </c>
      <c r="F1691" s="402"/>
      <c r="G1691" s="524"/>
      <c r="H1691" s="402"/>
      <c r="I1691" s="402"/>
    </row>
    <row r="1692" spans="1:9" ht="18" customHeight="1" x14ac:dyDescent="0.25">
      <c r="A1692" s="427">
        <v>21020504</v>
      </c>
      <c r="B1692" s="409" t="s">
        <v>21</v>
      </c>
      <c r="C1692" s="427"/>
      <c r="D1692" s="328" t="s">
        <v>12</v>
      </c>
      <c r="E1692" s="335" t="s">
        <v>408</v>
      </c>
      <c r="F1692" s="402"/>
      <c r="G1692" s="524"/>
      <c r="H1692" s="402"/>
      <c r="I1692" s="402"/>
    </row>
    <row r="1693" spans="1:9" ht="18" customHeight="1" x14ac:dyDescent="0.25">
      <c r="A1693" s="427">
        <v>21020512</v>
      </c>
      <c r="B1693" s="409" t="s">
        <v>21</v>
      </c>
      <c r="C1693" s="427"/>
      <c r="D1693" s="328" t="s">
        <v>12</v>
      </c>
      <c r="E1693" s="335" t="s">
        <v>451</v>
      </c>
      <c r="F1693" s="402"/>
      <c r="G1693" s="524"/>
      <c r="H1693" s="402"/>
      <c r="I1693" s="402"/>
    </row>
    <row r="1694" spans="1:9" ht="18" customHeight="1" x14ac:dyDescent="0.25">
      <c r="A1694" s="427">
        <v>21020515</v>
      </c>
      <c r="B1694" s="409" t="s">
        <v>21</v>
      </c>
      <c r="C1694" s="427"/>
      <c r="D1694" s="328" t="s">
        <v>12</v>
      </c>
      <c r="E1694" s="335" t="s">
        <v>452</v>
      </c>
      <c r="F1694" s="402"/>
      <c r="G1694" s="524"/>
      <c r="H1694" s="402"/>
      <c r="I1694" s="402"/>
    </row>
    <row r="1695" spans="1:9" ht="18" customHeight="1" x14ac:dyDescent="0.25">
      <c r="A1695" s="427"/>
      <c r="B1695" s="409" t="s">
        <v>21</v>
      </c>
      <c r="C1695" s="427"/>
      <c r="D1695" s="328" t="s">
        <v>12</v>
      </c>
      <c r="E1695" s="335" t="s">
        <v>532</v>
      </c>
      <c r="F1695" s="402"/>
      <c r="G1695" s="532">
        <v>420000</v>
      </c>
      <c r="H1695" s="422"/>
      <c r="I1695" s="406"/>
    </row>
    <row r="1696" spans="1:9" ht="18" customHeight="1" x14ac:dyDescent="0.25">
      <c r="A1696" s="423">
        <v>21020600</v>
      </c>
      <c r="B1696" s="424"/>
      <c r="C1696" s="425"/>
      <c r="D1696" s="424"/>
      <c r="E1696" s="398" t="s">
        <v>418</v>
      </c>
      <c r="F1696" s="402"/>
      <c r="G1696" s="524"/>
      <c r="H1696" s="402"/>
      <c r="I1696" s="402"/>
    </row>
    <row r="1697" spans="1:9" ht="18" customHeight="1" x14ac:dyDescent="0.25">
      <c r="A1697" s="538">
        <v>21020605</v>
      </c>
      <c r="B1697" s="409" t="s">
        <v>21</v>
      </c>
      <c r="C1697" s="427"/>
      <c r="D1697" s="328" t="s">
        <v>12</v>
      </c>
      <c r="E1697" s="401" t="s">
        <v>518</v>
      </c>
      <c r="F1697" s="402"/>
      <c r="G1697" s="524"/>
      <c r="H1697" s="402"/>
      <c r="I1697" s="402"/>
    </row>
    <row r="1698" spans="1:9" ht="18" customHeight="1" x14ac:dyDescent="0.25">
      <c r="A1698" s="410">
        <v>22020000</v>
      </c>
      <c r="B1698" s="411"/>
      <c r="C1698" s="410"/>
      <c r="D1698" s="411"/>
      <c r="E1698" s="412" t="s">
        <v>420</v>
      </c>
      <c r="F1698" s="402"/>
      <c r="G1698" s="524"/>
      <c r="H1698" s="402"/>
      <c r="I1698" s="402"/>
    </row>
    <row r="1699" spans="1:9" ht="18" customHeight="1" x14ac:dyDescent="0.25">
      <c r="A1699" s="410">
        <v>22020100</v>
      </c>
      <c r="B1699" s="411"/>
      <c r="C1699" s="410"/>
      <c r="D1699" s="411"/>
      <c r="E1699" s="412" t="s">
        <v>480</v>
      </c>
      <c r="F1699" s="402"/>
      <c r="G1699" s="524"/>
      <c r="H1699" s="402"/>
      <c r="I1699" s="402"/>
    </row>
    <row r="1700" spans="1:9" ht="18" customHeight="1" x14ac:dyDescent="0.25">
      <c r="A1700" s="492">
        <v>22020101</v>
      </c>
      <c r="B1700" s="409" t="s">
        <v>21</v>
      </c>
      <c r="C1700" s="492"/>
      <c r="D1700" s="328" t="s">
        <v>12</v>
      </c>
      <c r="E1700" s="568" t="s">
        <v>481</v>
      </c>
      <c r="F1700" s="574"/>
      <c r="G1700" s="524"/>
      <c r="H1700" s="574"/>
      <c r="I1700" s="402"/>
    </row>
    <row r="1701" spans="1:9" ht="18" customHeight="1" x14ac:dyDescent="0.25">
      <c r="A1701" s="492">
        <v>22020102</v>
      </c>
      <c r="B1701" s="409" t="s">
        <v>21</v>
      </c>
      <c r="C1701" s="492"/>
      <c r="D1701" s="328" t="s">
        <v>12</v>
      </c>
      <c r="E1701" s="568" t="s">
        <v>422</v>
      </c>
      <c r="F1701" s="576">
        <v>65000</v>
      </c>
      <c r="G1701" s="524">
        <v>100000</v>
      </c>
      <c r="H1701" s="577"/>
      <c r="I1701" s="402">
        <v>100000</v>
      </c>
    </row>
    <row r="1702" spans="1:9" ht="18" customHeight="1" x14ac:dyDescent="0.25">
      <c r="A1702" s="492">
        <v>22020103</v>
      </c>
      <c r="B1702" s="409" t="s">
        <v>21</v>
      </c>
      <c r="C1702" s="492"/>
      <c r="D1702" s="328" t="s">
        <v>12</v>
      </c>
      <c r="E1702" s="568" t="s">
        <v>482</v>
      </c>
      <c r="F1702" s="576"/>
      <c r="G1702" s="524"/>
      <c r="H1702" s="576"/>
      <c r="I1702" s="402"/>
    </row>
    <row r="1703" spans="1:9" ht="18" customHeight="1" x14ac:dyDescent="0.25">
      <c r="A1703" s="492">
        <v>22020104</v>
      </c>
      <c r="B1703" s="409" t="s">
        <v>21</v>
      </c>
      <c r="C1703" s="492"/>
      <c r="D1703" s="328" t="s">
        <v>12</v>
      </c>
      <c r="E1703" s="568" t="s">
        <v>423</v>
      </c>
      <c r="F1703" s="576"/>
      <c r="G1703" s="524"/>
      <c r="H1703" s="576"/>
      <c r="I1703" s="402"/>
    </row>
    <row r="1704" spans="1:9" ht="18" customHeight="1" x14ac:dyDescent="0.25">
      <c r="A1704" s="410">
        <v>22020300</v>
      </c>
      <c r="B1704" s="411"/>
      <c r="C1704" s="410"/>
      <c r="D1704" s="411"/>
      <c r="E1704" s="412" t="s">
        <v>468</v>
      </c>
      <c r="F1704" s="402"/>
      <c r="G1704" s="524"/>
      <c r="H1704" s="402"/>
      <c r="I1704" s="402"/>
    </row>
    <row r="1705" spans="1:9" ht="18" customHeight="1" x14ac:dyDescent="0.25">
      <c r="A1705" s="334">
        <v>22020313</v>
      </c>
      <c r="B1705" s="409" t="s">
        <v>21</v>
      </c>
      <c r="C1705" s="334"/>
      <c r="D1705" s="328" t="s">
        <v>12</v>
      </c>
      <c r="E1705" s="413" t="s">
        <v>458</v>
      </c>
      <c r="F1705" s="402">
        <v>960000</v>
      </c>
      <c r="G1705" s="524">
        <v>2000000</v>
      </c>
      <c r="H1705" s="402">
        <v>450000</v>
      </c>
      <c r="I1705" s="402">
        <v>2000000</v>
      </c>
    </row>
    <row r="1706" spans="1:9" ht="32.25" customHeight="1" x14ac:dyDescent="0.25">
      <c r="A1706" s="410">
        <v>22020700</v>
      </c>
      <c r="B1706" s="411"/>
      <c r="C1706" s="410"/>
      <c r="D1706" s="411"/>
      <c r="E1706" s="412" t="s">
        <v>696</v>
      </c>
      <c r="F1706" s="402"/>
      <c r="G1706" s="524"/>
      <c r="H1706" s="402"/>
      <c r="I1706" s="402"/>
    </row>
    <row r="1707" spans="1:9" ht="18" customHeight="1" x14ac:dyDescent="0.25">
      <c r="A1707" s="334">
        <v>22020706</v>
      </c>
      <c r="B1707" s="409" t="s">
        <v>21</v>
      </c>
      <c r="C1707" s="334"/>
      <c r="D1707" s="328" t="s">
        <v>12</v>
      </c>
      <c r="E1707" s="335" t="s">
        <v>697</v>
      </c>
      <c r="F1707" s="402">
        <v>360000</v>
      </c>
      <c r="G1707" s="524">
        <v>500000</v>
      </c>
      <c r="H1707" s="429"/>
      <c r="I1707" s="402"/>
    </row>
    <row r="1708" spans="1:9" ht="18.75" x14ac:dyDescent="0.25">
      <c r="A1708" s="410"/>
      <c r="B1708" s="411"/>
      <c r="C1708" s="410"/>
      <c r="D1708" s="411"/>
      <c r="E1708" s="412" t="s">
        <v>460</v>
      </c>
      <c r="F1708" s="532">
        <f>SUM(F1666:F1697)</f>
        <v>2146063</v>
      </c>
      <c r="G1708" s="532">
        <f t="shared" ref="G1708:I1708" si="77">SUM(G1666:G1697)</f>
        <v>3639094.4999999995</v>
      </c>
      <c r="H1708" s="532">
        <f t="shared" si="77"/>
        <v>0</v>
      </c>
      <c r="I1708" s="406">
        <f t="shared" si="77"/>
        <v>0</v>
      </c>
    </row>
    <row r="1709" spans="1:9" ht="18.75" x14ac:dyDescent="0.25">
      <c r="A1709" s="382"/>
      <c r="B1709" s="381"/>
      <c r="C1709" s="382"/>
      <c r="D1709" s="381"/>
      <c r="E1709" s="452" t="s">
        <v>420</v>
      </c>
      <c r="F1709" s="433">
        <f>SUM(F1700:F1707)</f>
        <v>1385000</v>
      </c>
      <c r="G1709" s="433">
        <f t="shared" ref="G1709:I1709" si="78">SUM(G1700:G1707)</f>
        <v>2600000</v>
      </c>
      <c r="H1709" s="433">
        <f t="shared" si="78"/>
        <v>450000</v>
      </c>
      <c r="I1709" s="536">
        <f t="shared" si="78"/>
        <v>2100000</v>
      </c>
    </row>
    <row r="1710" spans="1:9" ht="18.75" x14ac:dyDescent="0.25">
      <c r="A1710" s="588"/>
      <c r="B1710" s="639"/>
      <c r="C1710" s="640"/>
      <c r="D1710" s="439"/>
      <c r="E1710" s="469" t="s">
        <v>57</v>
      </c>
      <c r="F1710" s="564">
        <f>SUM(F1708:F1709)</f>
        <v>3531063</v>
      </c>
      <c r="G1710" s="564">
        <f t="shared" ref="G1710:I1710" si="79">SUM(G1708:G1709)</f>
        <v>6239094.5</v>
      </c>
      <c r="H1710" s="564">
        <f t="shared" si="79"/>
        <v>450000</v>
      </c>
      <c r="I1710" s="565">
        <f t="shared" si="79"/>
        <v>2100000</v>
      </c>
    </row>
    <row r="1711" spans="1:9" ht="18.75" x14ac:dyDescent="0.25">
      <c r="A1711" s="969" t="s">
        <v>85</v>
      </c>
      <c r="B1711" s="970"/>
      <c r="C1711" s="970"/>
      <c r="D1711" s="970"/>
      <c r="E1711" s="970"/>
      <c r="F1711" s="970"/>
      <c r="G1711" s="970"/>
      <c r="H1711" s="970"/>
      <c r="I1711" s="971"/>
    </row>
    <row r="1712" spans="1:9" ht="18.75" x14ac:dyDescent="0.25">
      <c r="A1712" s="972" t="s">
        <v>1</v>
      </c>
      <c r="B1712" s="973"/>
      <c r="C1712" s="973"/>
      <c r="D1712" s="973"/>
      <c r="E1712" s="973"/>
      <c r="F1712" s="973"/>
      <c r="G1712" s="973"/>
      <c r="H1712" s="973"/>
      <c r="I1712" s="974"/>
    </row>
    <row r="1713" spans="1:9" ht="18.75" x14ac:dyDescent="0.25">
      <c r="A1713" s="972" t="s">
        <v>58</v>
      </c>
      <c r="B1713" s="973"/>
      <c r="C1713" s="973"/>
      <c r="D1713" s="973"/>
      <c r="E1713" s="973"/>
      <c r="F1713" s="973"/>
      <c r="G1713" s="973"/>
      <c r="H1713" s="973"/>
      <c r="I1713" s="974"/>
    </row>
    <row r="1714" spans="1:9" ht="18.75" customHeight="1" x14ac:dyDescent="0.25">
      <c r="A1714" s="975" t="s">
        <v>379</v>
      </c>
      <c r="B1714" s="976"/>
      <c r="C1714" s="976"/>
      <c r="D1714" s="976"/>
      <c r="E1714" s="976"/>
      <c r="F1714" s="976"/>
      <c r="G1714" s="976"/>
      <c r="H1714" s="976"/>
      <c r="I1714" s="977"/>
    </row>
    <row r="1715" spans="1:9" ht="18.75" x14ac:dyDescent="0.25">
      <c r="A1715" s="993" t="s">
        <v>698</v>
      </c>
      <c r="B1715" s="994"/>
      <c r="C1715" s="994"/>
      <c r="D1715" s="994"/>
      <c r="E1715" s="994"/>
      <c r="F1715" s="994"/>
      <c r="G1715" s="994"/>
      <c r="H1715" s="994"/>
      <c r="I1715" s="995"/>
    </row>
    <row r="1716" spans="1:9" s="311" customFormat="1" ht="35.25" x14ac:dyDescent="0.25">
      <c r="A1716" s="390" t="s">
        <v>380</v>
      </c>
      <c r="B1716" s="322" t="s">
        <v>88</v>
      </c>
      <c r="C1716" s="322" t="s">
        <v>381</v>
      </c>
      <c r="D1716" s="322" t="s">
        <v>5</v>
      </c>
      <c r="E1716" s="391" t="s">
        <v>89</v>
      </c>
      <c r="F1716" s="322" t="s">
        <v>7</v>
      </c>
      <c r="G1716" s="322" t="s">
        <v>8</v>
      </c>
      <c r="H1716" s="320" t="s">
        <v>382</v>
      </c>
      <c r="I1716" s="416" t="s">
        <v>10</v>
      </c>
    </row>
    <row r="1717" spans="1:9" ht="18" customHeight="1" x14ac:dyDescent="0.25">
      <c r="A1717" s="394">
        <v>20000000</v>
      </c>
      <c r="B1717" s="393"/>
      <c r="C1717" s="394"/>
      <c r="D1717" s="393"/>
      <c r="E1717" s="395" t="s">
        <v>47</v>
      </c>
      <c r="F1717" s="396"/>
      <c r="G1717" s="396"/>
      <c r="H1717" s="396"/>
      <c r="I1717" s="396"/>
    </row>
    <row r="1718" spans="1:9" ht="18" customHeight="1" x14ac:dyDescent="0.25">
      <c r="A1718" s="397">
        <v>21000000</v>
      </c>
      <c r="B1718" s="363"/>
      <c r="C1718" s="397"/>
      <c r="D1718" s="363"/>
      <c r="E1718" s="398" t="s">
        <v>53</v>
      </c>
      <c r="F1718" s="369"/>
      <c r="G1718" s="369"/>
      <c r="H1718" s="369"/>
      <c r="I1718" s="369"/>
    </row>
    <row r="1719" spans="1:9" ht="18" customHeight="1" x14ac:dyDescent="0.25">
      <c r="A1719" s="397">
        <v>21010000</v>
      </c>
      <c r="B1719" s="363"/>
      <c r="C1719" s="397"/>
      <c r="D1719" s="363"/>
      <c r="E1719" s="641" t="s">
        <v>402</v>
      </c>
      <c r="F1719" s="369"/>
      <c r="G1719" s="369"/>
      <c r="H1719" s="369"/>
      <c r="I1719" s="369"/>
    </row>
    <row r="1720" spans="1:9" ht="18" customHeight="1" x14ac:dyDescent="0.25">
      <c r="A1720" s="328">
        <v>21010103</v>
      </c>
      <c r="B1720" s="409" t="s">
        <v>21</v>
      </c>
      <c r="C1720" s="328"/>
      <c r="D1720" s="328" t="s">
        <v>12</v>
      </c>
      <c r="E1720" s="567" t="s">
        <v>442</v>
      </c>
      <c r="F1720" s="402"/>
      <c r="G1720" s="402"/>
      <c r="H1720" s="402"/>
      <c r="I1720" s="402"/>
    </row>
    <row r="1721" spans="1:9" ht="18" customHeight="1" x14ac:dyDescent="0.25">
      <c r="A1721" s="328" t="s">
        <v>687</v>
      </c>
      <c r="B1721" s="409" t="s">
        <v>21</v>
      </c>
      <c r="C1721" s="328"/>
      <c r="D1721" s="328" t="s">
        <v>12</v>
      </c>
      <c r="E1721" s="567" t="s">
        <v>443</v>
      </c>
      <c r="F1721" s="402"/>
      <c r="G1721" s="402"/>
      <c r="H1721" s="402"/>
      <c r="I1721" s="402"/>
    </row>
    <row r="1722" spans="1:9" ht="18" customHeight="1" x14ac:dyDescent="0.25">
      <c r="A1722" s="328" t="s">
        <v>669</v>
      </c>
      <c r="B1722" s="409" t="s">
        <v>21</v>
      </c>
      <c r="C1722" s="328"/>
      <c r="D1722" s="328" t="s">
        <v>12</v>
      </c>
      <c r="E1722" s="567" t="s">
        <v>688</v>
      </c>
      <c r="F1722" s="402"/>
      <c r="G1722" s="402"/>
      <c r="H1722" s="402"/>
      <c r="I1722" s="402"/>
    </row>
    <row r="1723" spans="1:9" ht="18" customHeight="1" x14ac:dyDescent="0.25">
      <c r="A1723" s="403">
        <v>21010106</v>
      </c>
      <c r="B1723" s="409" t="s">
        <v>21</v>
      </c>
      <c r="C1723" s="328"/>
      <c r="D1723" s="328" t="s">
        <v>12</v>
      </c>
      <c r="E1723" s="567" t="s">
        <v>462</v>
      </c>
      <c r="F1723" s="402"/>
      <c r="G1723" s="402"/>
      <c r="H1723" s="402"/>
      <c r="I1723" s="402"/>
    </row>
    <row r="1724" spans="1:9" ht="18" customHeight="1" x14ac:dyDescent="0.25">
      <c r="A1724" s="449"/>
      <c r="B1724" s="409" t="s">
        <v>21</v>
      </c>
      <c r="C1724" s="328"/>
      <c r="D1724" s="328" t="s">
        <v>12</v>
      </c>
      <c r="E1724" s="523" t="s">
        <v>513</v>
      </c>
      <c r="F1724" s="402"/>
      <c r="G1724" s="402"/>
      <c r="H1724" s="402"/>
      <c r="I1724" s="402"/>
    </row>
    <row r="1725" spans="1:9" ht="18" customHeight="1" x14ac:dyDescent="0.25">
      <c r="A1725" s="397">
        <v>21020300</v>
      </c>
      <c r="B1725" s="363"/>
      <c r="C1725" s="397"/>
      <c r="D1725" s="363"/>
      <c r="E1725" s="641" t="s">
        <v>447</v>
      </c>
      <c r="F1725" s="402"/>
      <c r="G1725" s="402"/>
      <c r="H1725" s="402"/>
      <c r="I1725" s="402"/>
    </row>
    <row r="1726" spans="1:9" ht="18" customHeight="1" x14ac:dyDescent="0.25">
      <c r="A1726" s="328">
        <v>21020301</v>
      </c>
      <c r="B1726" s="409" t="s">
        <v>21</v>
      </c>
      <c r="C1726" s="328"/>
      <c r="D1726" s="328" t="s">
        <v>12</v>
      </c>
      <c r="E1726" s="523" t="s">
        <v>448</v>
      </c>
      <c r="F1726" s="402"/>
      <c r="G1726" s="402"/>
      <c r="H1726" s="402"/>
      <c r="I1726" s="402"/>
    </row>
    <row r="1727" spans="1:9" ht="18" customHeight="1" x14ac:dyDescent="0.25">
      <c r="A1727" s="328">
        <v>21020302</v>
      </c>
      <c r="B1727" s="409" t="s">
        <v>21</v>
      </c>
      <c r="C1727" s="328"/>
      <c r="D1727" s="328" t="s">
        <v>12</v>
      </c>
      <c r="E1727" s="523" t="s">
        <v>449</v>
      </c>
      <c r="F1727" s="402"/>
      <c r="G1727" s="402"/>
      <c r="H1727" s="402"/>
      <c r="I1727" s="402"/>
    </row>
    <row r="1728" spans="1:9" ht="18" customHeight="1" x14ac:dyDescent="0.25">
      <c r="A1728" s="328">
        <v>21020303</v>
      </c>
      <c r="B1728" s="409" t="s">
        <v>21</v>
      </c>
      <c r="C1728" s="328"/>
      <c r="D1728" s="328" t="s">
        <v>12</v>
      </c>
      <c r="E1728" s="523" t="s">
        <v>450</v>
      </c>
      <c r="F1728" s="402"/>
      <c r="G1728" s="402"/>
      <c r="H1728" s="402"/>
      <c r="I1728" s="402"/>
    </row>
    <row r="1729" spans="1:9" ht="18" customHeight="1" x14ac:dyDescent="0.25">
      <c r="A1729" s="328">
        <v>21020304</v>
      </c>
      <c r="B1729" s="409" t="s">
        <v>21</v>
      </c>
      <c r="C1729" s="328"/>
      <c r="D1729" s="328" t="s">
        <v>12</v>
      </c>
      <c r="E1729" s="523" t="s">
        <v>408</v>
      </c>
      <c r="F1729" s="402"/>
      <c r="G1729" s="402"/>
      <c r="H1729" s="402"/>
      <c r="I1729" s="402"/>
    </row>
    <row r="1730" spans="1:9" ht="18" customHeight="1" x14ac:dyDescent="0.25">
      <c r="A1730" s="328">
        <v>21020312</v>
      </c>
      <c r="B1730" s="409" t="s">
        <v>21</v>
      </c>
      <c r="C1730" s="328"/>
      <c r="D1730" s="328" t="s">
        <v>12</v>
      </c>
      <c r="E1730" s="523" t="s">
        <v>451</v>
      </c>
      <c r="F1730" s="402"/>
      <c r="G1730" s="402"/>
      <c r="H1730" s="402"/>
      <c r="I1730" s="402"/>
    </row>
    <row r="1731" spans="1:9" ht="18" customHeight="1" x14ac:dyDescent="0.25">
      <c r="A1731" s="328">
        <v>21020315</v>
      </c>
      <c r="B1731" s="409" t="s">
        <v>21</v>
      </c>
      <c r="C1731" s="328"/>
      <c r="D1731" s="328" t="s">
        <v>12</v>
      </c>
      <c r="E1731" s="523" t="s">
        <v>452</v>
      </c>
      <c r="F1731" s="402"/>
      <c r="G1731" s="402"/>
      <c r="H1731" s="402"/>
      <c r="I1731" s="402"/>
    </row>
    <row r="1732" spans="1:9" ht="18" customHeight="1" x14ac:dyDescent="0.25">
      <c r="A1732" s="328" t="s">
        <v>670</v>
      </c>
      <c r="B1732" s="409" t="s">
        <v>21</v>
      </c>
      <c r="C1732" s="328"/>
      <c r="D1732" s="328" t="s">
        <v>12</v>
      </c>
      <c r="E1732" s="523" t="s">
        <v>539</v>
      </c>
      <c r="F1732" s="402"/>
      <c r="G1732" s="402"/>
      <c r="H1732" s="402"/>
      <c r="I1732" s="402"/>
    </row>
    <row r="1733" spans="1:9" ht="18" customHeight="1" x14ac:dyDescent="0.25">
      <c r="A1733" s="328" t="s">
        <v>671</v>
      </c>
      <c r="B1733" s="409" t="s">
        <v>21</v>
      </c>
      <c r="C1733" s="328"/>
      <c r="D1733" s="328" t="s">
        <v>12</v>
      </c>
      <c r="E1733" s="523" t="s">
        <v>540</v>
      </c>
      <c r="F1733" s="402"/>
      <c r="G1733" s="402"/>
      <c r="H1733" s="402"/>
      <c r="I1733" s="402"/>
    </row>
    <row r="1734" spans="1:9" ht="18" customHeight="1" x14ac:dyDescent="0.25">
      <c r="A1734" s="328" t="s">
        <v>672</v>
      </c>
      <c r="B1734" s="409" t="s">
        <v>21</v>
      </c>
      <c r="C1734" s="328"/>
      <c r="D1734" s="328" t="s">
        <v>12</v>
      </c>
      <c r="E1734" s="523" t="s">
        <v>541</v>
      </c>
      <c r="F1734" s="402"/>
      <c r="G1734" s="402"/>
      <c r="H1734" s="402"/>
      <c r="I1734" s="402"/>
    </row>
    <row r="1735" spans="1:9" ht="18" customHeight="1" x14ac:dyDescent="0.25">
      <c r="A1735" s="397">
        <v>21020400</v>
      </c>
      <c r="B1735" s="363"/>
      <c r="C1735" s="397"/>
      <c r="D1735" s="363"/>
      <c r="E1735" s="641" t="s">
        <v>464</v>
      </c>
      <c r="F1735" s="402"/>
      <c r="G1735" s="402"/>
      <c r="H1735" s="402"/>
      <c r="I1735" s="402"/>
    </row>
    <row r="1736" spans="1:9" ht="18" customHeight="1" x14ac:dyDescent="0.25">
      <c r="A1736" s="328">
        <v>21020401</v>
      </c>
      <c r="B1736" s="409" t="s">
        <v>21</v>
      </c>
      <c r="C1736" s="328"/>
      <c r="D1736" s="328" t="s">
        <v>12</v>
      </c>
      <c r="E1736" s="523" t="s">
        <v>448</v>
      </c>
      <c r="F1736" s="402"/>
      <c r="G1736" s="402"/>
      <c r="H1736" s="402"/>
      <c r="I1736" s="402"/>
    </row>
    <row r="1737" spans="1:9" ht="18" customHeight="1" x14ac:dyDescent="0.25">
      <c r="A1737" s="328">
        <v>21020402</v>
      </c>
      <c r="B1737" s="409" t="s">
        <v>21</v>
      </c>
      <c r="C1737" s="328"/>
      <c r="D1737" s="328" t="s">
        <v>12</v>
      </c>
      <c r="E1737" s="523" t="s">
        <v>449</v>
      </c>
      <c r="F1737" s="402"/>
      <c r="G1737" s="402"/>
      <c r="H1737" s="402"/>
      <c r="I1737" s="402"/>
    </row>
    <row r="1738" spans="1:9" ht="18" customHeight="1" x14ac:dyDescent="0.25">
      <c r="A1738" s="328">
        <v>21020403</v>
      </c>
      <c r="B1738" s="409" t="s">
        <v>21</v>
      </c>
      <c r="C1738" s="328"/>
      <c r="D1738" s="328" t="s">
        <v>12</v>
      </c>
      <c r="E1738" s="523" t="s">
        <v>450</v>
      </c>
      <c r="F1738" s="402"/>
      <c r="G1738" s="402"/>
      <c r="H1738" s="402"/>
      <c r="I1738" s="402"/>
    </row>
    <row r="1739" spans="1:9" ht="18" customHeight="1" x14ac:dyDescent="0.25">
      <c r="A1739" s="328">
        <v>21020404</v>
      </c>
      <c r="B1739" s="409" t="s">
        <v>21</v>
      </c>
      <c r="C1739" s="328"/>
      <c r="D1739" s="328" t="s">
        <v>12</v>
      </c>
      <c r="E1739" s="523" t="s">
        <v>408</v>
      </c>
      <c r="F1739" s="402"/>
      <c r="G1739" s="402"/>
      <c r="H1739" s="402"/>
      <c r="I1739" s="402"/>
    </row>
    <row r="1740" spans="1:9" ht="18" customHeight="1" x14ac:dyDescent="0.25">
      <c r="A1740" s="328">
        <v>21020412</v>
      </c>
      <c r="B1740" s="409" t="s">
        <v>21</v>
      </c>
      <c r="C1740" s="328"/>
      <c r="D1740" s="328" t="s">
        <v>12</v>
      </c>
      <c r="E1740" s="523" t="s">
        <v>451</v>
      </c>
      <c r="F1740" s="402"/>
      <c r="G1740" s="402"/>
      <c r="H1740" s="402"/>
      <c r="I1740" s="402"/>
    </row>
    <row r="1741" spans="1:9" ht="18" customHeight="1" x14ac:dyDescent="0.25">
      <c r="A1741" s="328">
        <v>21020415</v>
      </c>
      <c r="B1741" s="409" t="s">
        <v>21</v>
      </c>
      <c r="C1741" s="328"/>
      <c r="D1741" s="328" t="s">
        <v>12</v>
      </c>
      <c r="E1741" s="523" t="s">
        <v>452</v>
      </c>
      <c r="F1741" s="402"/>
      <c r="G1741" s="402"/>
      <c r="H1741" s="402"/>
      <c r="I1741" s="402"/>
    </row>
    <row r="1742" spans="1:9" ht="18" customHeight="1" x14ac:dyDescent="0.25">
      <c r="A1742" s="397">
        <v>21020500</v>
      </c>
      <c r="B1742" s="363"/>
      <c r="C1742" s="397"/>
      <c r="D1742" s="363"/>
      <c r="E1742" s="641" t="s">
        <v>465</v>
      </c>
      <c r="F1742" s="402"/>
      <c r="G1742" s="402"/>
      <c r="H1742" s="402"/>
      <c r="I1742" s="402"/>
    </row>
    <row r="1743" spans="1:9" ht="18" customHeight="1" x14ac:dyDescent="0.25">
      <c r="A1743" s="328">
        <v>21020501</v>
      </c>
      <c r="B1743" s="409" t="s">
        <v>21</v>
      </c>
      <c r="C1743" s="328"/>
      <c r="D1743" s="328" t="s">
        <v>12</v>
      </c>
      <c r="E1743" s="523" t="s">
        <v>448</v>
      </c>
      <c r="F1743" s="402"/>
      <c r="G1743" s="402"/>
      <c r="H1743" s="402"/>
      <c r="I1743" s="402"/>
    </row>
    <row r="1744" spans="1:9" ht="18" customHeight="1" x14ac:dyDescent="0.25">
      <c r="A1744" s="427">
        <v>21020502</v>
      </c>
      <c r="B1744" s="409" t="s">
        <v>21</v>
      </c>
      <c r="C1744" s="427"/>
      <c r="D1744" s="328" t="s">
        <v>12</v>
      </c>
      <c r="E1744" s="523" t="s">
        <v>449</v>
      </c>
      <c r="F1744" s="402"/>
      <c r="G1744" s="402"/>
      <c r="H1744" s="402"/>
      <c r="I1744" s="402"/>
    </row>
    <row r="1745" spans="1:9" ht="18" customHeight="1" x14ac:dyDescent="0.25">
      <c r="A1745" s="427">
        <v>21020503</v>
      </c>
      <c r="B1745" s="409" t="s">
        <v>21</v>
      </c>
      <c r="C1745" s="427"/>
      <c r="D1745" s="328" t="s">
        <v>12</v>
      </c>
      <c r="E1745" s="523" t="s">
        <v>450</v>
      </c>
      <c r="F1745" s="402"/>
      <c r="G1745" s="402"/>
      <c r="H1745" s="402"/>
      <c r="I1745" s="402"/>
    </row>
    <row r="1746" spans="1:9" ht="18" customHeight="1" x14ac:dyDescent="0.25">
      <c r="A1746" s="427">
        <v>21020504</v>
      </c>
      <c r="B1746" s="409" t="s">
        <v>21</v>
      </c>
      <c r="C1746" s="427"/>
      <c r="D1746" s="328" t="s">
        <v>12</v>
      </c>
      <c r="E1746" s="523" t="s">
        <v>408</v>
      </c>
      <c r="F1746" s="402"/>
      <c r="G1746" s="402"/>
      <c r="H1746" s="402"/>
      <c r="I1746" s="402"/>
    </row>
    <row r="1747" spans="1:9" ht="18" customHeight="1" x14ac:dyDescent="0.25">
      <c r="A1747" s="427">
        <v>21020512</v>
      </c>
      <c r="B1747" s="409" t="s">
        <v>21</v>
      </c>
      <c r="C1747" s="427"/>
      <c r="D1747" s="328" t="s">
        <v>12</v>
      </c>
      <c r="E1747" s="523" t="s">
        <v>451</v>
      </c>
      <c r="F1747" s="402"/>
      <c r="G1747" s="402"/>
      <c r="H1747" s="402"/>
      <c r="I1747" s="402"/>
    </row>
    <row r="1748" spans="1:9" ht="18" customHeight="1" x14ac:dyDescent="0.25">
      <c r="A1748" s="427">
        <v>21020515</v>
      </c>
      <c r="B1748" s="409" t="s">
        <v>21</v>
      </c>
      <c r="C1748" s="427"/>
      <c r="D1748" s="328" t="s">
        <v>12</v>
      </c>
      <c r="E1748" s="523" t="s">
        <v>452</v>
      </c>
      <c r="F1748" s="402"/>
      <c r="G1748" s="402"/>
      <c r="H1748" s="402"/>
      <c r="I1748" s="402"/>
    </row>
    <row r="1749" spans="1:9" ht="18" customHeight="1" x14ac:dyDescent="0.25">
      <c r="A1749" s="423">
        <v>21020600</v>
      </c>
      <c r="B1749" s="424"/>
      <c r="C1749" s="425"/>
      <c r="D1749" s="424"/>
      <c r="E1749" s="398" t="s">
        <v>418</v>
      </c>
      <c r="F1749" s="402"/>
      <c r="G1749" s="402"/>
      <c r="H1749" s="402"/>
      <c r="I1749" s="402"/>
    </row>
    <row r="1750" spans="1:9" ht="18" customHeight="1" x14ac:dyDescent="0.25">
      <c r="A1750" s="538">
        <v>21020605</v>
      </c>
      <c r="B1750" s="409" t="s">
        <v>21</v>
      </c>
      <c r="C1750" s="427"/>
      <c r="D1750" s="328" t="s">
        <v>12</v>
      </c>
      <c r="E1750" s="401" t="s">
        <v>518</v>
      </c>
      <c r="F1750" s="402"/>
      <c r="G1750" s="402"/>
      <c r="H1750" s="402"/>
      <c r="I1750" s="402"/>
    </row>
    <row r="1751" spans="1:9" ht="18" customHeight="1" x14ac:dyDescent="0.25">
      <c r="A1751" s="410">
        <v>22020000</v>
      </c>
      <c r="B1751" s="411"/>
      <c r="C1751" s="410"/>
      <c r="D1751" s="411"/>
      <c r="E1751" s="642" t="s">
        <v>420</v>
      </c>
      <c r="F1751" s="402"/>
      <c r="G1751" s="402"/>
      <c r="H1751" s="402"/>
      <c r="I1751" s="402"/>
    </row>
    <row r="1752" spans="1:9" ht="18" customHeight="1" x14ac:dyDescent="0.25">
      <c r="A1752" s="410">
        <v>22020100</v>
      </c>
      <c r="B1752" s="411"/>
      <c r="C1752" s="410"/>
      <c r="D1752" s="411"/>
      <c r="E1752" s="642" t="s">
        <v>480</v>
      </c>
      <c r="F1752" s="402"/>
      <c r="G1752" s="402"/>
      <c r="H1752" s="402"/>
      <c r="I1752" s="402"/>
    </row>
    <row r="1753" spans="1:9" ht="18" customHeight="1" x14ac:dyDescent="0.25">
      <c r="A1753" s="492">
        <v>22020101</v>
      </c>
      <c r="B1753" s="409" t="s">
        <v>21</v>
      </c>
      <c r="C1753" s="492"/>
      <c r="D1753" s="328" t="s">
        <v>12</v>
      </c>
      <c r="E1753" s="643" t="s">
        <v>481</v>
      </c>
      <c r="F1753" s="574"/>
      <c r="G1753" s="574"/>
      <c r="H1753" s="574"/>
      <c r="I1753" s="402"/>
    </row>
    <row r="1754" spans="1:9" ht="18" customHeight="1" x14ac:dyDescent="0.25">
      <c r="A1754" s="492">
        <v>22020102</v>
      </c>
      <c r="B1754" s="409" t="s">
        <v>21</v>
      </c>
      <c r="C1754" s="492"/>
      <c r="D1754" s="328" t="s">
        <v>12</v>
      </c>
      <c r="E1754" s="643" t="s">
        <v>422</v>
      </c>
      <c r="F1754" s="574"/>
      <c r="G1754" s="574"/>
      <c r="H1754" s="574"/>
      <c r="I1754" s="402"/>
    </row>
    <row r="1755" spans="1:9" ht="18" customHeight="1" x14ac:dyDescent="0.25">
      <c r="A1755" s="492">
        <v>22020103</v>
      </c>
      <c r="B1755" s="409" t="s">
        <v>21</v>
      </c>
      <c r="C1755" s="492"/>
      <c r="D1755" s="328" t="s">
        <v>12</v>
      </c>
      <c r="E1755" s="643" t="s">
        <v>482</v>
      </c>
      <c r="F1755" s="574"/>
      <c r="G1755" s="574"/>
      <c r="H1755" s="574"/>
      <c r="I1755" s="402"/>
    </row>
    <row r="1756" spans="1:9" ht="18" customHeight="1" x14ac:dyDescent="0.25">
      <c r="A1756" s="492">
        <v>22020104</v>
      </c>
      <c r="B1756" s="409" t="s">
        <v>21</v>
      </c>
      <c r="C1756" s="492"/>
      <c r="D1756" s="328" t="s">
        <v>12</v>
      </c>
      <c r="E1756" s="643" t="s">
        <v>423</v>
      </c>
      <c r="F1756" s="574"/>
      <c r="G1756" s="574"/>
      <c r="H1756" s="574"/>
      <c r="I1756" s="402"/>
    </row>
    <row r="1757" spans="1:9" ht="18" customHeight="1" x14ac:dyDescent="0.25">
      <c r="A1757" s="410">
        <v>22020300</v>
      </c>
      <c r="B1757" s="411"/>
      <c r="C1757" s="410"/>
      <c r="D1757" s="411"/>
      <c r="E1757" s="642" t="s">
        <v>468</v>
      </c>
      <c r="F1757" s="402"/>
      <c r="G1757" s="402"/>
      <c r="H1757" s="402"/>
      <c r="I1757" s="402"/>
    </row>
    <row r="1758" spans="1:9" ht="18" customHeight="1" x14ac:dyDescent="0.25">
      <c r="A1758" s="334">
        <v>22020313</v>
      </c>
      <c r="B1758" s="409" t="s">
        <v>21</v>
      </c>
      <c r="C1758" s="334"/>
      <c r="D1758" s="328" t="s">
        <v>12</v>
      </c>
      <c r="E1758" s="644" t="s">
        <v>458</v>
      </c>
      <c r="F1758" s="402"/>
      <c r="G1758" s="402"/>
      <c r="H1758" s="402"/>
      <c r="I1758" s="402"/>
    </row>
    <row r="1759" spans="1:9" ht="18" customHeight="1" x14ac:dyDescent="0.25">
      <c r="A1759" s="410">
        <v>22020000</v>
      </c>
      <c r="B1759" s="411"/>
      <c r="C1759" s="410"/>
      <c r="D1759" s="411"/>
      <c r="E1759" s="642" t="s">
        <v>420</v>
      </c>
      <c r="F1759" s="369"/>
      <c r="G1759" s="369"/>
      <c r="H1759" s="369"/>
      <c r="I1759" s="369"/>
    </row>
    <row r="1760" spans="1:9" ht="18" customHeight="1" x14ac:dyDescent="0.25">
      <c r="A1760" s="410" t="s">
        <v>699</v>
      </c>
      <c r="B1760" s="409"/>
      <c r="C1760" s="334"/>
      <c r="D1760" s="333"/>
      <c r="E1760" s="642" t="s">
        <v>700</v>
      </c>
      <c r="F1760" s="369"/>
      <c r="G1760" s="369"/>
      <c r="H1760" s="369"/>
      <c r="I1760" s="369"/>
    </row>
    <row r="1761" spans="1:9" ht="18" customHeight="1" x14ac:dyDescent="0.25">
      <c r="A1761" s="334" t="s">
        <v>701</v>
      </c>
      <c r="B1761" s="409" t="s">
        <v>21</v>
      </c>
      <c r="C1761" s="410"/>
      <c r="D1761" s="328" t="s">
        <v>12</v>
      </c>
      <c r="E1761" s="644" t="s">
        <v>690</v>
      </c>
      <c r="F1761" s="369"/>
      <c r="G1761" s="369"/>
      <c r="H1761" s="369"/>
      <c r="I1761" s="369"/>
    </row>
    <row r="1762" spans="1:9" ht="18" customHeight="1" x14ac:dyDescent="0.25">
      <c r="A1762" s="334" t="s">
        <v>702</v>
      </c>
      <c r="B1762" s="409" t="s">
        <v>21</v>
      </c>
      <c r="C1762" s="410"/>
      <c r="D1762" s="328" t="s">
        <v>12</v>
      </c>
      <c r="E1762" s="644" t="s">
        <v>703</v>
      </c>
      <c r="F1762" s="369"/>
      <c r="G1762" s="369"/>
      <c r="H1762" s="369"/>
      <c r="I1762" s="369"/>
    </row>
    <row r="1763" spans="1:9" ht="18" customHeight="1" x14ac:dyDescent="0.25">
      <c r="A1763" s="410">
        <v>22020600</v>
      </c>
      <c r="B1763" s="409"/>
      <c r="C1763" s="410"/>
      <c r="D1763" s="411"/>
      <c r="E1763" s="642" t="s">
        <v>430</v>
      </c>
      <c r="F1763" s="369"/>
      <c r="G1763" s="369"/>
      <c r="H1763" s="369"/>
      <c r="I1763" s="369"/>
    </row>
    <row r="1764" spans="1:9" ht="18" customHeight="1" x14ac:dyDescent="0.25">
      <c r="A1764" s="334">
        <v>22020602</v>
      </c>
      <c r="B1764" s="409" t="s">
        <v>21</v>
      </c>
      <c r="C1764" s="334"/>
      <c r="D1764" s="328" t="s">
        <v>12</v>
      </c>
      <c r="E1764" s="644" t="s">
        <v>693</v>
      </c>
      <c r="F1764" s="369">
        <v>520000</v>
      </c>
      <c r="G1764" s="503">
        <v>2000000</v>
      </c>
      <c r="H1764" s="369">
        <v>350000</v>
      </c>
      <c r="I1764" s="503">
        <v>2000000</v>
      </c>
    </row>
    <row r="1765" spans="1:9" ht="18" customHeight="1" x14ac:dyDescent="0.25">
      <c r="A1765" s="334">
        <v>22020603</v>
      </c>
      <c r="B1765" s="409" t="s">
        <v>21</v>
      </c>
      <c r="C1765" s="334"/>
      <c r="D1765" s="328" t="s">
        <v>12</v>
      </c>
      <c r="E1765" s="644" t="s">
        <v>694</v>
      </c>
      <c r="F1765" s="369">
        <v>647000</v>
      </c>
      <c r="G1765" s="503">
        <v>2000000</v>
      </c>
      <c r="H1765" s="477">
        <v>650000</v>
      </c>
      <c r="I1765" s="503">
        <v>2000000</v>
      </c>
    </row>
    <row r="1766" spans="1:9" ht="18.75" x14ac:dyDescent="0.25">
      <c r="A1766" s="410"/>
      <c r="B1766" s="411"/>
      <c r="C1766" s="410"/>
      <c r="D1766" s="411"/>
      <c r="E1766" s="412" t="s">
        <v>460</v>
      </c>
      <c r="F1766" s="645">
        <f t="shared" ref="F1766:G1766" si="80">SUM(F1720:F1750)</f>
        <v>0</v>
      </c>
      <c r="G1766" s="645">
        <f t="shared" si="80"/>
        <v>0</v>
      </c>
      <c r="H1766" s="645">
        <f t="shared" ref="H1766:I1766" si="81">SUM(H1720:H1750)</f>
        <v>0</v>
      </c>
      <c r="I1766" s="649">
        <f t="shared" si="81"/>
        <v>0</v>
      </c>
    </row>
    <row r="1767" spans="1:9" ht="18.75" x14ac:dyDescent="0.25">
      <c r="A1767" s="382"/>
      <c r="B1767" s="646"/>
      <c r="C1767" s="382"/>
      <c r="D1767" s="381"/>
      <c r="E1767" s="452" t="s">
        <v>420</v>
      </c>
      <c r="F1767" s="461">
        <f>SUM(F1753:F1765)</f>
        <v>1167000</v>
      </c>
      <c r="G1767" s="461">
        <f t="shared" ref="G1767:I1767" si="82">SUM(G1753:G1765)</f>
        <v>4000000</v>
      </c>
      <c r="H1767" s="461">
        <f t="shared" si="82"/>
        <v>1000000</v>
      </c>
      <c r="I1767" s="461">
        <f t="shared" si="82"/>
        <v>4000000</v>
      </c>
    </row>
    <row r="1768" spans="1:9" ht="18.75" x14ac:dyDescent="0.25">
      <c r="A1768" s="588"/>
      <c r="B1768" s="437"/>
      <c r="C1768" s="541"/>
      <c r="D1768" s="439"/>
      <c r="E1768" s="499" t="s">
        <v>57</v>
      </c>
      <c r="F1768" s="461">
        <f>SUM(F1766:F1767)</f>
        <v>1167000</v>
      </c>
      <c r="G1768" s="461">
        <f t="shared" ref="G1768:I1768" si="83">SUM(G1766:G1767)</f>
        <v>4000000</v>
      </c>
      <c r="H1768" s="461">
        <f t="shared" si="83"/>
        <v>1000000</v>
      </c>
      <c r="I1768" s="461">
        <f t="shared" si="83"/>
        <v>4000000</v>
      </c>
    </row>
    <row r="1769" spans="1:9" ht="18.75" x14ac:dyDescent="0.25">
      <c r="A1769" s="969" t="s">
        <v>85</v>
      </c>
      <c r="B1769" s="970"/>
      <c r="C1769" s="970"/>
      <c r="D1769" s="970"/>
      <c r="E1769" s="970"/>
      <c r="F1769" s="970"/>
      <c r="G1769" s="970"/>
      <c r="H1769" s="970"/>
      <c r="I1769" s="971"/>
    </row>
    <row r="1770" spans="1:9" ht="18.75" x14ac:dyDescent="0.25">
      <c r="A1770" s="972" t="s">
        <v>1</v>
      </c>
      <c r="B1770" s="973"/>
      <c r="C1770" s="973"/>
      <c r="D1770" s="973"/>
      <c r="E1770" s="973"/>
      <c r="F1770" s="973"/>
      <c r="G1770" s="973"/>
      <c r="H1770" s="973"/>
      <c r="I1770" s="974"/>
    </row>
    <row r="1771" spans="1:9" ht="18.75" x14ac:dyDescent="0.25">
      <c r="A1771" s="972" t="s">
        <v>58</v>
      </c>
      <c r="B1771" s="973"/>
      <c r="C1771" s="973"/>
      <c r="D1771" s="973"/>
      <c r="E1771" s="973"/>
      <c r="F1771" s="973"/>
      <c r="G1771" s="973"/>
      <c r="H1771" s="973"/>
      <c r="I1771" s="974"/>
    </row>
    <row r="1772" spans="1:9" ht="18.75" customHeight="1" x14ac:dyDescent="0.25">
      <c r="A1772" s="975" t="s">
        <v>493</v>
      </c>
      <c r="B1772" s="976"/>
      <c r="C1772" s="976"/>
      <c r="D1772" s="976"/>
      <c r="E1772" s="976"/>
      <c r="F1772" s="976"/>
      <c r="G1772" s="976"/>
      <c r="H1772" s="976"/>
      <c r="I1772" s="977"/>
    </row>
    <row r="1773" spans="1:9" ht="18.75" x14ac:dyDescent="0.25">
      <c r="A1773" s="984" t="s">
        <v>704</v>
      </c>
      <c r="B1773" s="985"/>
      <c r="C1773" s="985"/>
      <c r="D1773" s="985"/>
      <c r="E1773" s="985"/>
      <c r="F1773" s="985"/>
      <c r="G1773" s="985"/>
      <c r="H1773" s="985"/>
      <c r="I1773" s="986"/>
    </row>
    <row r="1774" spans="1:9" s="311" customFormat="1" ht="35.25" x14ac:dyDescent="0.25">
      <c r="A1774" s="390" t="s">
        <v>632</v>
      </c>
      <c r="B1774" s="322" t="s">
        <v>88</v>
      </c>
      <c r="C1774" s="322" t="s">
        <v>381</v>
      </c>
      <c r="D1774" s="322" t="s">
        <v>5</v>
      </c>
      <c r="E1774" s="391" t="s">
        <v>89</v>
      </c>
      <c r="F1774" s="322" t="s">
        <v>7</v>
      </c>
      <c r="G1774" s="322" t="s">
        <v>8</v>
      </c>
      <c r="H1774" s="320" t="s">
        <v>382</v>
      </c>
      <c r="I1774" s="416" t="s">
        <v>10</v>
      </c>
    </row>
    <row r="1775" spans="1:9" ht="18.75" x14ac:dyDescent="0.25">
      <c r="A1775" s="377">
        <v>55100200100</v>
      </c>
      <c r="B1775" s="409" t="s">
        <v>21</v>
      </c>
      <c r="C1775" s="377"/>
      <c r="D1775" s="328" t="s">
        <v>12</v>
      </c>
      <c r="E1775" s="473" t="s">
        <v>705</v>
      </c>
      <c r="F1775" s="495">
        <f>F1836</f>
        <v>82565733.850000009</v>
      </c>
      <c r="G1775" s="495">
        <f t="shared" ref="G1775:I1775" si="84">G1836</f>
        <v>147708600.77499998</v>
      </c>
      <c r="H1775" s="495">
        <f t="shared" si="84"/>
        <v>87011602.99000001</v>
      </c>
      <c r="I1775" s="496">
        <f t="shared" si="84"/>
        <v>137967404.49000001</v>
      </c>
    </row>
    <row r="1776" spans="1:9" ht="18.75" x14ac:dyDescent="0.25">
      <c r="A1776" s="410"/>
      <c r="B1776" s="411"/>
      <c r="C1776" s="410"/>
      <c r="D1776" s="411"/>
      <c r="E1776" s="475"/>
      <c r="F1776" s="368"/>
      <c r="G1776" s="369"/>
      <c r="H1776" s="369"/>
      <c r="I1776" s="402"/>
    </row>
    <row r="1777" spans="1:9" ht="18.75" x14ac:dyDescent="0.25">
      <c r="A1777" s="582"/>
      <c r="B1777" s="355"/>
      <c r="C1777" s="481"/>
      <c r="D1777" s="355"/>
      <c r="E1777" s="482" t="s">
        <v>57</v>
      </c>
      <c r="F1777" s="495">
        <f>F1836</f>
        <v>82565733.850000009</v>
      </c>
      <c r="G1777" s="495">
        <f t="shared" ref="G1777:I1777" si="85">G1836</f>
        <v>147708600.77499998</v>
      </c>
      <c r="H1777" s="495">
        <f t="shared" si="85"/>
        <v>87011602.99000001</v>
      </c>
      <c r="I1777" s="496">
        <f t="shared" si="85"/>
        <v>137967404.49000001</v>
      </c>
    </row>
    <row r="1778" spans="1:9" ht="18.75" x14ac:dyDescent="0.25">
      <c r="A1778" s="990" t="s">
        <v>395</v>
      </c>
      <c r="B1778" s="991"/>
      <c r="C1778" s="991"/>
      <c r="D1778" s="991"/>
      <c r="E1778" s="991"/>
      <c r="F1778" s="991"/>
      <c r="G1778" s="991"/>
      <c r="H1778" s="991"/>
      <c r="I1778" s="992"/>
    </row>
    <row r="1779" spans="1:9" ht="18.75" x14ac:dyDescent="0.25">
      <c r="A1779" s="377"/>
      <c r="B1779" s="376"/>
      <c r="C1779" s="377"/>
      <c r="D1779" s="376"/>
      <c r="E1779" s="483" t="s">
        <v>53</v>
      </c>
      <c r="F1779" s="379">
        <f t="shared" ref="F1779:I1780" si="86">F1834</f>
        <v>51505733.850000009</v>
      </c>
      <c r="G1779" s="379">
        <f t="shared" si="86"/>
        <v>107708600.77499999</v>
      </c>
      <c r="H1779" s="379">
        <f t="shared" si="86"/>
        <v>60811602.990000002</v>
      </c>
      <c r="I1779" s="419">
        <f t="shared" si="86"/>
        <v>75967404.489999995</v>
      </c>
    </row>
    <row r="1780" spans="1:9" ht="18.75" x14ac:dyDescent="0.25">
      <c r="A1780" s="382"/>
      <c r="B1780" s="646"/>
      <c r="C1780" s="382"/>
      <c r="D1780" s="381"/>
      <c r="E1780" s="647" t="s">
        <v>420</v>
      </c>
      <c r="F1780" s="389">
        <f t="shared" si="86"/>
        <v>31060000</v>
      </c>
      <c r="G1780" s="389">
        <f t="shared" si="86"/>
        <v>40000000</v>
      </c>
      <c r="H1780" s="389">
        <f t="shared" si="86"/>
        <v>26200000</v>
      </c>
      <c r="I1780" s="389">
        <f t="shared" si="86"/>
        <v>62000000</v>
      </c>
    </row>
    <row r="1781" spans="1:9" ht="18.75" x14ac:dyDescent="0.25">
      <c r="A1781" s="582"/>
      <c r="B1781" s="355"/>
      <c r="C1781" s="481"/>
      <c r="D1781" s="355"/>
      <c r="E1781" s="648" t="s">
        <v>57</v>
      </c>
      <c r="F1781" s="389">
        <f>F1779+F1780</f>
        <v>82565733.850000009</v>
      </c>
      <c r="G1781" s="389">
        <f>G1779+G1780</f>
        <v>147708600.77499998</v>
      </c>
      <c r="H1781" s="389">
        <f t="shared" ref="H1781:I1781" si="87">H1779+H1780</f>
        <v>87011602.99000001</v>
      </c>
      <c r="I1781" s="389">
        <f t="shared" si="87"/>
        <v>137967404.49000001</v>
      </c>
    </row>
    <row r="1782" spans="1:9" ht="18.75" x14ac:dyDescent="0.25">
      <c r="A1782" s="969" t="s">
        <v>85</v>
      </c>
      <c r="B1782" s="970"/>
      <c r="C1782" s="970"/>
      <c r="D1782" s="970"/>
      <c r="E1782" s="970"/>
      <c r="F1782" s="970"/>
      <c r="G1782" s="970"/>
      <c r="H1782" s="970"/>
      <c r="I1782" s="971"/>
    </row>
    <row r="1783" spans="1:9" ht="18.75" x14ac:dyDescent="0.25">
      <c r="A1783" s="972" t="s">
        <v>1</v>
      </c>
      <c r="B1783" s="973"/>
      <c r="C1783" s="973"/>
      <c r="D1783" s="973"/>
      <c r="E1783" s="973"/>
      <c r="F1783" s="973"/>
      <c r="G1783" s="973"/>
      <c r="H1783" s="973"/>
      <c r="I1783" s="974"/>
    </row>
    <row r="1784" spans="1:9" ht="18.75" x14ac:dyDescent="0.25">
      <c r="A1784" s="972" t="s">
        <v>58</v>
      </c>
      <c r="B1784" s="973"/>
      <c r="C1784" s="973"/>
      <c r="D1784" s="973"/>
      <c r="E1784" s="973"/>
      <c r="F1784" s="973"/>
      <c r="G1784" s="973"/>
      <c r="H1784" s="973"/>
      <c r="I1784" s="974"/>
    </row>
    <row r="1785" spans="1:9" ht="18.75" customHeight="1" x14ac:dyDescent="0.25">
      <c r="A1785" s="975" t="s">
        <v>379</v>
      </c>
      <c r="B1785" s="976"/>
      <c r="C1785" s="976"/>
      <c r="D1785" s="976"/>
      <c r="E1785" s="976"/>
      <c r="F1785" s="976"/>
      <c r="G1785" s="976"/>
      <c r="H1785" s="976"/>
      <c r="I1785" s="977"/>
    </row>
    <row r="1786" spans="1:9" ht="18.75" x14ac:dyDescent="0.25">
      <c r="A1786" s="993" t="s">
        <v>706</v>
      </c>
      <c r="B1786" s="994"/>
      <c r="C1786" s="994"/>
      <c r="D1786" s="994"/>
      <c r="E1786" s="994"/>
      <c r="F1786" s="994"/>
      <c r="G1786" s="994"/>
      <c r="H1786" s="994"/>
      <c r="I1786" s="995"/>
    </row>
    <row r="1787" spans="1:9" s="311" customFormat="1" ht="35.25" x14ac:dyDescent="0.25">
      <c r="A1787" s="390" t="s">
        <v>380</v>
      </c>
      <c r="B1787" s="322" t="s">
        <v>88</v>
      </c>
      <c r="C1787" s="322" t="s">
        <v>381</v>
      </c>
      <c r="D1787" s="322" t="s">
        <v>5</v>
      </c>
      <c r="E1787" s="391" t="s">
        <v>89</v>
      </c>
      <c r="F1787" s="322" t="s">
        <v>7</v>
      </c>
      <c r="G1787" s="322" t="s">
        <v>8</v>
      </c>
      <c r="H1787" s="320" t="s">
        <v>382</v>
      </c>
      <c r="I1787" s="416" t="s">
        <v>10</v>
      </c>
    </row>
    <row r="1788" spans="1:9" ht="18" customHeight="1" x14ac:dyDescent="0.25">
      <c r="A1788" s="444">
        <v>20000000</v>
      </c>
      <c r="B1788" s="443"/>
      <c r="C1788" s="444"/>
      <c r="D1788" s="443"/>
      <c r="E1788" s="445" t="s">
        <v>47</v>
      </c>
      <c r="F1788" s="421"/>
      <c r="G1788" s="421"/>
      <c r="H1788" s="421"/>
      <c r="I1788" s="421"/>
    </row>
    <row r="1789" spans="1:9" ht="18" customHeight="1" x14ac:dyDescent="0.25">
      <c r="A1789" s="397">
        <v>21000000</v>
      </c>
      <c r="B1789" s="363"/>
      <c r="C1789" s="397"/>
      <c r="D1789" s="363"/>
      <c r="E1789" s="398" t="s">
        <v>53</v>
      </c>
      <c r="F1789" s="369"/>
      <c r="G1789" s="369"/>
      <c r="H1789" s="369"/>
      <c r="I1789" s="369"/>
    </row>
    <row r="1790" spans="1:9" ht="18" customHeight="1" x14ac:dyDescent="0.25">
      <c r="A1790" s="397">
        <v>21010000</v>
      </c>
      <c r="B1790" s="363"/>
      <c r="C1790" s="397"/>
      <c r="D1790" s="363"/>
      <c r="E1790" s="398" t="s">
        <v>402</v>
      </c>
      <c r="F1790" s="369"/>
      <c r="G1790" s="369"/>
      <c r="H1790" s="369"/>
      <c r="I1790" s="369"/>
    </row>
    <row r="1791" spans="1:9" ht="18" customHeight="1" x14ac:dyDescent="0.25">
      <c r="A1791" s="328">
        <v>21010103</v>
      </c>
      <c r="B1791" s="409" t="s">
        <v>21</v>
      </c>
      <c r="C1791" s="328"/>
      <c r="D1791" s="328" t="s">
        <v>12</v>
      </c>
      <c r="E1791" s="401" t="s">
        <v>442</v>
      </c>
      <c r="F1791" s="402"/>
      <c r="G1791" s="402"/>
      <c r="H1791" s="402"/>
      <c r="I1791" s="402"/>
    </row>
    <row r="1792" spans="1:9" ht="18" customHeight="1" x14ac:dyDescent="0.25">
      <c r="A1792" s="328">
        <v>21010104</v>
      </c>
      <c r="B1792" s="409" t="s">
        <v>21</v>
      </c>
      <c r="C1792" s="328"/>
      <c r="D1792" s="328" t="s">
        <v>12</v>
      </c>
      <c r="E1792" s="401" t="s">
        <v>443</v>
      </c>
      <c r="F1792" s="402"/>
      <c r="G1792" s="524"/>
      <c r="H1792" s="402"/>
      <c r="I1792" s="402"/>
    </row>
    <row r="1793" spans="1:9" ht="18" customHeight="1" x14ac:dyDescent="0.25">
      <c r="A1793" s="328">
        <v>21010105</v>
      </c>
      <c r="B1793" s="409" t="s">
        <v>21</v>
      </c>
      <c r="C1793" s="328"/>
      <c r="D1793" s="328" t="s">
        <v>12</v>
      </c>
      <c r="E1793" s="401" t="s">
        <v>444</v>
      </c>
      <c r="F1793" s="586">
        <v>17417227.600000001</v>
      </c>
      <c r="G1793" s="402">
        <v>26125841.399999999</v>
      </c>
      <c r="H1793" s="404">
        <v>13415135.119999999</v>
      </c>
      <c r="I1793" s="404">
        <v>20122702.68</v>
      </c>
    </row>
    <row r="1794" spans="1:9" ht="18" customHeight="1" x14ac:dyDescent="0.25">
      <c r="A1794" s="403">
        <v>21010106</v>
      </c>
      <c r="B1794" s="409" t="s">
        <v>21</v>
      </c>
      <c r="C1794" s="328"/>
      <c r="D1794" s="328" t="s">
        <v>12</v>
      </c>
      <c r="E1794" s="401" t="s">
        <v>462</v>
      </c>
      <c r="F1794" s="574"/>
      <c r="G1794" s="402"/>
      <c r="H1794" s="650"/>
      <c r="I1794" s="405"/>
    </row>
    <row r="1795" spans="1:9" ht="18" customHeight="1" x14ac:dyDescent="0.25">
      <c r="A1795" s="449"/>
      <c r="B1795" s="409" t="s">
        <v>21</v>
      </c>
      <c r="C1795" s="328"/>
      <c r="D1795" s="328" t="s">
        <v>12</v>
      </c>
      <c r="E1795" s="335" t="s">
        <v>513</v>
      </c>
      <c r="F1795" s="574"/>
      <c r="G1795" s="402"/>
      <c r="H1795" s="650"/>
      <c r="I1795" s="405">
        <v>6520000</v>
      </c>
    </row>
    <row r="1796" spans="1:9" ht="18" customHeight="1" x14ac:dyDescent="0.25">
      <c r="A1796" s="397">
        <v>21020300</v>
      </c>
      <c r="B1796" s="363"/>
      <c r="C1796" s="397"/>
      <c r="D1796" s="363"/>
      <c r="E1796" s="398" t="s">
        <v>447</v>
      </c>
      <c r="F1796" s="574"/>
      <c r="G1796" s="402"/>
      <c r="H1796" s="650"/>
      <c r="I1796" s="405"/>
    </row>
    <row r="1797" spans="1:9" ht="18" customHeight="1" x14ac:dyDescent="0.25">
      <c r="A1797" s="328">
        <v>21020301</v>
      </c>
      <c r="B1797" s="409" t="s">
        <v>21</v>
      </c>
      <c r="C1797" s="328"/>
      <c r="D1797" s="328" t="s">
        <v>12</v>
      </c>
      <c r="E1797" s="335" t="s">
        <v>448</v>
      </c>
      <c r="F1797" s="574"/>
      <c r="G1797" s="402"/>
      <c r="H1797" s="405"/>
      <c r="I1797" s="405"/>
    </row>
    <row r="1798" spans="1:9" ht="18" customHeight="1" x14ac:dyDescent="0.25">
      <c r="A1798" s="328">
        <v>21020302</v>
      </c>
      <c r="B1798" s="409" t="s">
        <v>21</v>
      </c>
      <c r="C1798" s="328"/>
      <c r="D1798" s="328" t="s">
        <v>12</v>
      </c>
      <c r="E1798" s="335" t="s">
        <v>449</v>
      </c>
      <c r="F1798" s="574"/>
      <c r="G1798" s="402"/>
      <c r="H1798" s="405"/>
      <c r="I1798" s="405"/>
    </row>
    <row r="1799" spans="1:9" ht="18" customHeight="1" x14ac:dyDescent="0.25">
      <c r="A1799" s="328">
        <v>21020303</v>
      </c>
      <c r="B1799" s="409" t="s">
        <v>21</v>
      </c>
      <c r="C1799" s="328"/>
      <c r="D1799" s="328" t="s">
        <v>12</v>
      </c>
      <c r="E1799" s="335" t="s">
        <v>450</v>
      </c>
      <c r="F1799" s="574"/>
      <c r="G1799" s="402"/>
      <c r="H1799" s="405"/>
      <c r="I1799" s="405"/>
    </row>
    <row r="1800" spans="1:9" ht="18" customHeight="1" x14ac:dyDescent="0.25">
      <c r="A1800" s="328">
        <v>21020304</v>
      </c>
      <c r="B1800" s="409" t="s">
        <v>21</v>
      </c>
      <c r="C1800" s="328"/>
      <c r="D1800" s="328" t="s">
        <v>12</v>
      </c>
      <c r="E1800" s="335" t="s">
        <v>408</v>
      </c>
      <c r="F1800" s="574"/>
      <c r="G1800" s="402"/>
      <c r="H1800" s="405"/>
      <c r="I1800" s="405"/>
    </row>
    <row r="1801" spans="1:9" ht="18" customHeight="1" x14ac:dyDescent="0.25">
      <c r="A1801" s="328">
        <v>21020312</v>
      </c>
      <c r="B1801" s="409" t="s">
        <v>21</v>
      </c>
      <c r="C1801" s="328"/>
      <c r="D1801" s="328" t="s">
        <v>12</v>
      </c>
      <c r="E1801" s="335" t="s">
        <v>451</v>
      </c>
      <c r="F1801" s="574"/>
      <c r="G1801" s="402"/>
      <c r="H1801" s="650"/>
      <c r="I1801" s="405"/>
    </row>
    <row r="1802" spans="1:9" ht="18" customHeight="1" x14ac:dyDescent="0.25">
      <c r="A1802" s="328">
        <v>21020315</v>
      </c>
      <c r="B1802" s="409" t="s">
        <v>21</v>
      </c>
      <c r="C1802" s="328"/>
      <c r="D1802" s="328" t="s">
        <v>12</v>
      </c>
      <c r="E1802" s="335" t="s">
        <v>452</v>
      </c>
      <c r="F1802" s="574"/>
      <c r="G1802" s="402"/>
      <c r="H1802" s="405"/>
      <c r="I1802" s="405"/>
    </row>
    <row r="1803" spans="1:9" ht="18" customHeight="1" x14ac:dyDescent="0.25">
      <c r="A1803" s="403">
        <v>21020314</v>
      </c>
      <c r="B1803" s="409" t="s">
        <v>21</v>
      </c>
      <c r="C1803" s="328"/>
      <c r="D1803" s="328" t="s">
        <v>12</v>
      </c>
      <c r="E1803" s="335" t="s">
        <v>539</v>
      </c>
      <c r="F1803" s="574"/>
      <c r="G1803" s="402"/>
      <c r="H1803" s="650"/>
      <c r="I1803" s="405"/>
    </row>
    <row r="1804" spans="1:9" ht="18" customHeight="1" x14ac:dyDescent="0.25">
      <c r="A1804" s="403">
        <v>21020305</v>
      </c>
      <c r="B1804" s="409" t="s">
        <v>21</v>
      </c>
      <c r="C1804" s="328"/>
      <c r="D1804" s="328" t="s">
        <v>12</v>
      </c>
      <c r="E1804" s="335" t="s">
        <v>540</v>
      </c>
      <c r="F1804" s="574"/>
      <c r="G1804" s="402"/>
      <c r="H1804" s="650"/>
      <c r="I1804" s="405"/>
    </row>
    <row r="1805" spans="1:9" ht="18" customHeight="1" x14ac:dyDescent="0.25">
      <c r="A1805" s="403">
        <v>21020306</v>
      </c>
      <c r="B1805" s="409" t="s">
        <v>21</v>
      </c>
      <c r="C1805" s="328"/>
      <c r="D1805" s="328" t="s">
        <v>12</v>
      </c>
      <c r="E1805" s="335" t="s">
        <v>541</v>
      </c>
      <c r="F1805" s="574"/>
      <c r="G1805" s="402"/>
      <c r="H1805" s="650"/>
      <c r="I1805" s="405"/>
    </row>
    <row r="1806" spans="1:9" ht="18" customHeight="1" x14ac:dyDescent="0.25">
      <c r="A1806" s="397">
        <v>21020400</v>
      </c>
      <c r="B1806" s="363"/>
      <c r="C1806" s="397"/>
      <c r="D1806" s="363"/>
      <c r="E1806" s="398" t="s">
        <v>464</v>
      </c>
      <c r="F1806" s="574"/>
      <c r="G1806" s="402"/>
      <c r="H1806" s="650"/>
      <c r="I1806" s="405"/>
    </row>
    <row r="1807" spans="1:9" ht="18" customHeight="1" x14ac:dyDescent="0.25">
      <c r="A1807" s="328">
        <v>21020401</v>
      </c>
      <c r="B1807" s="409" t="s">
        <v>21</v>
      </c>
      <c r="C1807" s="328"/>
      <c r="D1807" s="328" t="s">
        <v>12</v>
      </c>
      <c r="E1807" s="335" t="s">
        <v>448</v>
      </c>
      <c r="F1807" s="574"/>
      <c r="G1807" s="402"/>
      <c r="H1807" s="650"/>
      <c r="I1807" s="405"/>
    </row>
    <row r="1808" spans="1:9" ht="18" customHeight="1" x14ac:dyDescent="0.25">
      <c r="A1808" s="328">
        <v>21020402</v>
      </c>
      <c r="B1808" s="409" t="s">
        <v>21</v>
      </c>
      <c r="C1808" s="328"/>
      <c r="D1808" s="328" t="s">
        <v>12</v>
      </c>
      <c r="E1808" s="335" t="s">
        <v>449</v>
      </c>
      <c r="F1808" s="574"/>
      <c r="G1808" s="402"/>
      <c r="H1808" s="650"/>
      <c r="I1808" s="405"/>
    </row>
    <row r="1809" spans="1:9" ht="18" customHeight="1" x14ac:dyDescent="0.25">
      <c r="A1809" s="328">
        <v>21020403</v>
      </c>
      <c r="B1809" s="409" t="s">
        <v>21</v>
      </c>
      <c r="C1809" s="328"/>
      <c r="D1809" s="328" t="s">
        <v>12</v>
      </c>
      <c r="E1809" s="335" t="s">
        <v>450</v>
      </c>
      <c r="F1809" s="574"/>
      <c r="G1809" s="402"/>
      <c r="H1809" s="650"/>
      <c r="I1809" s="405"/>
    </row>
    <row r="1810" spans="1:9" ht="18" customHeight="1" x14ac:dyDescent="0.25">
      <c r="A1810" s="328">
        <v>21020404</v>
      </c>
      <c r="B1810" s="409" t="s">
        <v>21</v>
      </c>
      <c r="C1810" s="328"/>
      <c r="D1810" s="328" t="s">
        <v>12</v>
      </c>
      <c r="E1810" s="335" t="s">
        <v>408</v>
      </c>
      <c r="F1810" s="574"/>
      <c r="G1810" s="402"/>
      <c r="H1810" s="650"/>
      <c r="I1810" s="405"/>
    </row>
    <row r="1811" spans="1:9" ht="18" customHeight="1" x14ac:dyDescent="0.25">
      <c r="A1811" s="328">
        <v>21020412</v>
      </c>
      <c r="B1811" s="409" t="s">
        <v>21</v>
      </c>
      <c r="C1811" s="328"/>
      <c r="D1811" s="328" t="s">
        <v>12</v>
      </c>
      <c r="E1811" s="335" t="s">
        <v>451</v>
      </c>
      <c r="F1811" s="574"/>
      <c r="G1811" s="402"/>
      <c r="H1811" s="650"/>
      <c r="I1811" s="405"/>
    </row>
    <row r="1812" spans="1:9" ht="18" customHeight="1" x14ac:dyDescent="0.25">
      <c r="A1812" s="328">
        <v>21020415</v>
      </c>
      <c r="B1812" s="409" t="s">
        <v>21</v>
      </c>
      <c r="C1812" s="328"/>
      <c r="D1812" s="328" t="s">
        <v>12</v>
      </c>
      <c r="E1812" s="335" t="s">
        <v>452</v>
      </c>
      <c r="F1812" s="574"/>
      <c r="G1812" s="402"/>
      <c r="H1812" s="650"/>
      <c r="I1812" s="405"/>
    </row>
    <row r="1813" spans="1:9" ht="18" customHeight="1" x14ac:dyDescent="0.25">
      <c r="A1813" s="397">
        <v>21020500</v>
      </c>
      <c r="B1813" s="363"/>
      <c r="C1813" s="397"/>
      <c r="D1813" s="363"/>
      <c r="E1813" s="398" t="s">
        <v>465</v>
      </c>
      <c r="F1813" s="574"/>
      <c r="G1813" s="402"/>
      <c r="H1813" s="650"/>
      <c r="I1813" s="405"/>
    </row>
    <row r="1814" spans="1:9" ht="18" customHeight="1" x14ac:dyDescent="0.25">
      <c r="A1814" s="328">
        <v>21020501</v>
      </c>
      <c r="B1814" s="409" t="s">
        <v>21</v>
      </c>
      <c r="C1814" s="328"/>
      <c r="D1814" s="328" t="s">
        <v>12</v>
      </c>
      <c r="E1814" s="335" t="s">
        <v>448</v>
      </c>
      <c r="F1814" s="576">
        <v>6053530</v>
      </c>
      <c r="G1814" s="402">
        <v>9080295</v>
      </c>
      <c r="H1814" s="405">
        <v>4695297.29</v>
      </c>
      <c r="I1814" s="405">
        <v>7042945.9400000004</v>
      </c>
    </row>
    <row r="1815" spans="1:9" ht="18" customHeight="1" x14ac:dyDescent="0.25">
      <c r="A1815" s="427">
        <v>21020502</v>
      </c>
      <c r="B1815" s="409" t="s">
        <v>21</v>
      </c>
      <c r="C1815" s="427"/>
      <c r="D1815" s="328" t="s">
        <v>12</v>
      </c>
      <c r="E1815" s="335" t="s">
        <v>449</v>
      </c>
      <c r="F1815" s="576">
        <v>3483445.35</v>
      </c>
      <c r="G1815" s="402">
        <v>5225168.0250000004</v>
      </c>
      <c r="H1815" s="405">
        <v>2683027.02</v>
      </c>
      <c r="I1815" s="405">
        <v>4024540.53</v>
      </c>
    </row>
    <row r="1816" spans="1:9" ht="18" customHeight="1" x14ac:dyDescent="0.25">
      <c r="A1816" s="427">
        <v>21020503</v>
      </c>
      <c r="B1816" s="409" t="s">
        <v>21</v>
      </c>
      <c r="C1816" s="427"/>
      <c r="D1816" s="328" t="s">
        <v>12</v>
      </c>
      <c r="E1816" s="335" t="s">
        <v>450</v>
      </c>
      <c r="F1816" s="576">
        <v>870400</v>
      </c>
      <c r="G1816" s="402">
        <v>1305600</v>
      </c>
      <c r="H1816" s="405">
        <v>576000</v>
      </c>
      <c r="I1816" s="405">
        <v>864000</v>
      </c>
    </row>
    <row r="1817" spans="1:9" ht="18" customHeight="1" x14ac:dyDescent="0.25">
      <c r="A1817" s="427">
        <v>21020504</v>
      </c>
      <c r="B1817" s="409" t="s">
        <v>21</v>
      </c>
      <c r="C1817" s="427"/>
      <c r="D1817" s="328" t="s">
        <v>12</v>
      </c>
      <c r="E1817" s="335" t="s">
        <v>408</v>
      </c>
      <c r="F1817" s="576">
        <v>522517.1</v>
      </c>
      <c r="G1817" s="402">
        <v>783775.65</v>
      </c>
      <c r="H1817" s="405">
        <v>670756.76</v>
      </c>
      <c r="I1817" s="405">
        <v>1006135.14</v>
      </c>
    </row>
    <row r="1818" spans="1:9" ht="18" customHeight="1" x14ac:dyDescent="0.25">
      <c r="A1818" s="427">
        <v>21020512</v>
      </c>
      <c r="B1818" s="409" t="s">
        <v>21</v>
      </c>
      <c r="C1818" s="427"/>
      <c r="D1818" s="328" t="s">
        <v>12</v>
      </c>
      <c r="E1818" s="335" t="s">
        <v>451</v>
      </c>
      <c r="F1818" s="576">
        <v>0</v>
      </c>
      <c r="G1818" s="402">
        <v>0</v>
      </c>
      <c r="H1818" s="650"/>
      <c r="I1818" s="405"/>
    </row>
    <row r="1819" spans="1:9" ht="18" customHeight="1" x14ac:dyDescent="0.25">
      <c r="A1819" s="427">
        <v>21020515</v>
      </c>
      <c r="B1819" s="409" t="s">
        <v>21</v>
      </c>
      <c r="C1819" s="427"/>
      <c r="D1819" s="328" t="s">
        <v>12</v>
      </c>
      <c r="E1819" s="335" t="s">
        <v>452</v>
      </c>
      <c r="F1819" s="576">
        <v>8708613.8000000007</v>
      </c>
      <c r="G1819" s="402">
        <v>13062920.699999999</v>
      </c>
      <c r="H1819" s="405">
        <v>7591386.7999999998</v>
      </c>
      <c r="I1819" s="405">
        <v>11387080.199999999</v>
      </c>
    </row>
    <row r="1820" spans="1:9" ht="18" customHeight="1" x14ac:dyDescent="0.25">
      <c r="A1820" s="427"/>
      <c r="B1820" s="409" t="s">
        <v>21</v>
      </c>
      <c r="C1820" s="427"/>
      <c r="D1820" s="328" t="s">
        <v>12</v>
      </c>
      <c r="E1820" s="335" t="s">
        <v>532</v>
      </c>
      <c r="F1820" s="576"/>
      <c r="G1820" s="406">
        <v>30450000</v>
      </c>
      <c r="H1820" s="422">
        <f>SUM(G1820/35000*20000)</f>
        <v>17400000</v>
      </c>
      <c r="I1820" s="406"/>
    </row>
    <row r="1821" spans="1:9" ht="18" customHeight="1" x14ac:dyDescent="0.25">
      <c r="A1821" s="425">
        <v>21020600</v>
      </c>
      <c r="B1821" s="424"/>
      <c r="C1821" s="425"/>
      <c r="D1821" s="424"/>
      <c r="E1821" s="398" t="s">
        <v>418</v>
      </c>
      <c r="F1821" s="576"/>
      <c r="G1821" s="402"/>
      <c r="H1821" s="576"/>
      <c r="I1821" s="402"/>
    </row>
    <row r="1822" spans="1:9" s="311" customFormat="1" ht="36.75" customHeight="1" x14ac:dyDescent="0.25">
      <c r="A1822" s="427">
        <v>21020601</v>
      </c>
      <c r="B1822" s="539" t="s">
        <v>21</v>
      </c>
      <c r="C1822" s="427"/>
      <c r="D1822" s="328" t="s">
        <v>12</v>
      </c>
      <c r="E1822" s="401" t="s">
        <v>707</v>
      </c>
      <c r="F1822" s="651">
        <v>14450000</v>
      </c>
      <c r="G1822" s="402">
        <v>21675000</v>
      </c>
      <c r="H1822" s="652">
        <v>13780000</v>
      </c>
      <c r="I1822" s="402">
        <v>25000000</v>
      </c>
    </row>
    <row r="1823" spans="1:9" ht="18" customHeight="1" x14ac:dyDescent="0.25">
      <c r="A1823" s="410">
        <v>22020000</v>
      </c>
      <c r="B1823" s="411"/>
      <c r="C1823" s="410"/>
      <c r="D1823" s="411"/>
      <c r="E1823" s="412" t="s">
        <v>420</v>
      </c>
      <c r="F1823" s="574"/>
      <c r="G1823" s="402"/>
      <c r="H1823" s="574"/>
      <c r="I1823" s="402"/>
    </row>
    <row r="1824" spans="1:9" ht="18" customHeight="1" x14ac:dyDescent="0.25">
      <c r="A1824" s="410">
        <v>22020100</v>
      </c>
      <c r="B1824" s="411"/>
      <c r="C1824" s="410"/>
      <c r="D1824" s="411"/>
      <c r="E1824" s="412" t="s">
        <v>480</v>
      </c>
      <c r="F1824" s="574"/>
      <c r="G1824" s="402"/>
      <c r="H1824" s="574"/>
      <c r="I1824" s="402"/>
    </row>
    <row r="1825" spans="1:9" ht="18" customHeight="1" x14ac:dyDescent="0.25">
      <c r="A1825" s="492">
        <v>22020101</v>
      </c>
      <c r="B1825" s="409" t="s">
        <v>21</v>
      </c>
      <c r="C1825" s="492"/>
      <c r="D1825" s="328" t="s">
        <v>12</v>
      </c>
      <c r="E1825" s="568" t="s">
        <v>481</v>
      </c>
      <c r="F1825" s="574"/>
      <c r="G1825" s="402"/>
      <c r="H1825" s="574"/>
      <c r="I1825" s="402"/>
    </row>
    <row r="1826" spans="1:9" ht="18" customHeight="1" x14ac:dyDescent="0.25">
      <c r="A1826" s="492">
        <v>22020102</v>
      </c>
      <c r="B1826" s="409" t="s">
        <v>21</v>
      </c>
      <c r="C1826" s="492"/>
      <c r="D1826" s="328" t="s">
        <v>12</v>
      </c>
      <c r="E1826" s="568" t="s">
        <v>422</v>
      </c>
      <c r="F1826" s="576">
        <v>1460000</v>
      </c>
      <c r="G1826" s="402">
        <v>2000000</v>
      </c>
      <c r="H1826" s="576">
        <v>1700000</v>
      </c>
      <c r="I1826" s="402">
        <v>2000000</v>
      </c>
    </row>
    <row r="1827" spans="1:9" ht="18" customHeight="1" x14ac:dyDescent="0.25">
      <c r="A1827" s="492">
        <v>22020103</v>
      </c>
      <c r="B1827" s="409" t="s">
        <v>21</v>
      </c>
      <c r="C1827" s="492"/>
      <c r="D1827" s="328" t="s">
        <v>12</v>
      </c>
      <c r="E1827" s="568" t="s">
        <v>482</v>
      </c>
      <c r="F1827" s="576"/>
      <c r="G1827" s="402"/>
      <c r="H1827" s="576"/>
      <c r="I1827" s="402"/>
    </row>
    <row r="1828" spans="1:9" ht="18" customHeight="1" x14ac:dyDescent="0.25">
      <c r="A1828" s="492">
        <v>22020104</v>
      </c>
      <c r="B1828" s="409" t="s">
        <v>21</v>
      </c>
      <c r="C1828" s="492"/>
      <c r="D1828" s="328" t="s">
        <v>12</v>
      </c>
      <c r="E1828" s="568" t="s">
        <v>423</v>
      </c>
      <c r="F1828" s="576"/>
      <c r="G1828" s="402"/>
      <c r="H1828" s="576"/>
      <c r="I1828" s="402"/>
    </row>
    <row r="1829" spans="1:9" s="310" customFormat="1" ht="18" customHeight="1" x14ac:dyDescent="0.25">
      <c r="A1829" s="410" t="s">
        <v>708</v>
      </c>
      <c r="B1829" s="411"/>
      <c r="C1829" s="410"/>
      <c r="D1829" s="411"/>
      <c r="E1829" s="412" t="s">
        <v>709</v>
      </c>
      <c r="F1829" s="653"/>
      <c r="G1829" s="406"/>
      <c r="H1829" s="653"/>
      <c r="I1829" s="406"/>
    </row>
    <row r="1830" spans="1:9" ht="18" customHeight="1" x14ac:dyDescent="0.25">
      <c r="A1830" s="334" t="s">
        <v>644</v>
      </c>
      <c r="B1830" s="409" t="s">
        <v>21</v>
      </c>
      <c r="C1830" s="334"/>
      <c r="D1830" s="328" t="s">
        <v>12</v>
      </c>
      <c r="E1830" s="413" t="s">
        <v>536</v>
      </c>
      <c r="F1830" s="576"/>
      <c r="G1830" s="402"/>
      <c r="H1830" s="576"/>
      <c r="I1830" s="402"/>
    </row>
    <row r="1831" spans="1:9" ht="18" customHeight="1" x14ac:dyDescent="0.25">
      <c r="A1831" s="410">
        <v>22040000</v>
      </c>
      <c r="B1831" s="411"/>
      <c r="C1831" s="410"/>
      <c r="D1831" s="411"/>
      <c r="E1831" s="412" t="s">
        <v>710</v>
      </c>
      <c r="F1831" s="576"/>
      <c r="G1831" s="402"/>
      <c r="H1831" s="576"/>
      <c r="I1831" s="402"/>
    </row>
    <row r="1832" spans="1:9" ht="18" customHeight="1" x14ac:dyDescent="0.25">
      <c r="A1832" s="410">
        <v>22040100</v>
      </c>
      <c r="B1832" s="411"/>
      <c r="C1832" s="410"/>
      <c r="D1832" s="411"/>
      <c r="E1832" s="412" t="s">
        <v>711</v>
      </c>
      <c r="F1832" s="576"/>
      <c r="G1832" s="402"/>
      <c r="H1832" s="576"/>
      <c r="I1832" s="402"/>
    </row>
    <row r="1833" spans="1:9" s="311" customFormat="1" ht="36" customHeight="1" x14ac:dyDescent="0.25">
      <c r="A1833" s="334">
        <v>22040109</v>
      </c>
      <c r="B1833" s="539" t="s">
        <v>21</v>
      </c>
      <c r="C1833" s="334"/>
      <c r="D1833" s="328" t="s">
        <v>12</v>
      </c>
      <c r="E1833" s="335" t="s">
        <v>712</v>
      </c>
      <c r="F1833" s="651">
        <v>29600000</v>
      </c>
      <c r="G1833" s="654">
        <v>38000000</v>
      </c>
      <c r="H1833" s="651">
        <v>24500000</v>
      </c>
      <c r="I1833" s="654">
        <v>60000000</v>
      </c>
    </row>
    <row r="1834" spans="1:9" ht="18.75" customHeight="1" x14ac:dyDescent="0.25">
      <c r="A1834" s="410"/>
      <c r="B1834" s="411"/>
      <c r="C1834" s="410"/>
      <c r="D1834" s="411"/>
      <c r="E1834" s="412" t="s">
        <v>53</v>
      </c>
      <c r="F1834" s="406">
        <f>SUM(F1793:F1822)</f>
        <v>51505733.850000009</v>
      </c>
      <c r="G1834" s="406">
        <f>SUM(G1793:G1822)</f>
        <v>107708600.77499999</v>
      </c>
      <c r="H1834" s="406">
        <f t="shared" ref="H1834:I1834" si="88">SUM(H1793:H1822)</f>
        <v>60811602.990000002</v>
      </c>
      <c r="I1834" s="406">
        <f t="shared" si="88"/>
        <v>75967404.489999995</v>
      </c>
    </row>
    <row r="1835" spans="1:9" ht="18.75" x14ac:dyDescent="0.25">
      <c r="A1835" s="655"/>
      <c r="B1835" s="656"/>
      <c r="C1835" s="657"/>
      <c r="D1835" s="658"/>
      <c r="E1835" s="659" t="s">
        <v>420</v>
      </c>
      <c r="F1835" s="660">
        <f>SUM(F1825:F1833)</f>
        <v>31060000</v>
      </c>
      <c r="G1835" s="660">
        <f>SUM(G1825:G1833)</f>
        <v>40000000</v>
      </c>
      <c r="H1835" s="660">
        <f t="shared" ref="H1835:I1835" si="89">SUM(H1825:H1833)</f>
        <v>26200000</v>
      </c>
      <c r="I1835" s="660">
        <f t="shared" si="89"/>
        <v>62000000</v>
      </c>
    </row>
    <row r="1836" spans="1:9" ht="18.75" x14ac:dyDescent="0.25">
      <c r="A1836" s="591"/>
      <c r="B1836" s="350"/>
      <c r="C1836" s="592"/>
      <c r="D1836" s="350"/>
      <c r="E1836" s="593" t="s">
        <v>57</v>
      </c>
      <c r="F1836" s="533">
        <f>SUM(F1834:F1835)</f>
        <v>82565733.850000009</v>
      </c>
      <c r="G1836" s="533">
        <f>SUM(G1834:G1835)</f>
        <v>147708600.77499998</v>
      </c>
      <c r="H1836" s="533">
        <f t="shared" ref="H1836:I1836" si="90">SUM(H1834:H1835)</f>
        <v>87011602.99000001</v>
      </c>
      <c r="I1836" s="537">
        <f t="shared" si="90"/>
        <v>137967404.49000001</v>
      </c>
    </row>
    <row r="1837" spans="1:9" ht="18.75" x14ac:dyDescent="0.25">
      <c r="A1837" s="969" t="s">
        <v>85</v>
      </c>
      <c r="B1837" s="970"/>
      <c r="C1837" s="970"/>
      <c r="D1837" s="970"/>
      <c r="E1837" s="970"/>
      <c r="F1837" s="970"/>
      <c r="G1837" s="970"/>
      <c r="H1837" s="970"/>
      <c r="I1837" s="971"/>
    </row>
    <row r="1838" spans="1:9" ht="18.75" x14ac:dyDescent="0.25">
      <c r="A1838" s="972" t="s">
        <v>1</v>
      </c>
      <c r="B1838" s="973"/>
      <c r="C1838" s="973"/>
      <c r="D1838" s="973"/>
      <c r="E1838" s="973"/>
      <c r="F1838" s="973"/>
      <c r="G1838" s="973"/>
      <c r="H1838" s="973"/>
      <c r="I1838" s="974"/>
    </row>
    <row r="1839" spans="1:9" ht="18.75" x14ac:dyDescent="0.25">
      <c r="A1839" s="972" t="s">
        <v>58</v>
      </c>
      <c r="B1839" s="973"/>
      <c r="C1839" s="973"/>
      <c r="D1839" s="973"/>
      <c r="E1839" s="973"/>
      <c r="F1839" s="973"/>
      <c r="G1839" s="973"/>
      <c r="H1839" s="973"/>
      <c r="I1839" s="974"/>
    </row>
    <row r="1840" spans="1:9" ht="18.75" customHeight="1" x14ac:dyDescent="0.25">
      <c r="A1840" s="975" t="s">
        <v>493</v>
      </c>
      <c r="B1840" s="976"/>
      <c r="C1840" s="976"/>
      <c r="D1840" s="976"/>
      <c r="E1840" s="976"/>
      <c r="F1840" s="976"/>
      <c r="G1840" s="976"/>
      <c r="H1840" s="976"/>
      <c r="I1840" s="977"/>
    </row>
    <row r="1841" spans="1:9" ht="18.75" x14ac:dyDescent="0.25">
      <c r="A1841" s="984" t="s">
        <v>713</v>
      </c>
      <c r="B1841" s="985"/>
      <c r="C1841" s="985"/>
      <c r="D1841" s="985"/>
      <c r="E1841" s="985"/>
      <c r="F1841" s="985"/>
      <c r="G1841" s="985"/>
      <c r="H1841" s="985"/>
      <c r="I1841" s="986"/>
    </row>
    <row r="1842" spans="1:9" s="311" customFormat="1" ht="35.25" x14ac:dyDescent="0.25">
      <c r="A1842" s="390" t="s">
        <v>632</v>
      </c>
      <c r="B1842" s="322" t="s">
        <v>88</v>
      </c>
      <c r="C1842" s="322" t="s">
        <v>381</v>
      </c>
      <c r="D1842" s="322" t="s">
        <v>5</v>
      </c>
      <c r="E1842" s="391" t="s">
        <v>89</v>
      </c>
      <c r="F1842" s="322" t="s">
        <v>7</v>
      </c>
      <c r="G1842" s="322" t="s">
        <v>8</v>
      </c>
      <c r="H1842" s="320" t="s">
        <v>382</v>
      </c>
      <c r="I1842" s="416" t="s">
        <v>10</v>
      </c>
    </row>
    <row r="1843" spans="1:9" ht="18.75" x14ac:dyDescent="0.25">
      <c r="A1843" s="575">
        <v>22000300101</v>
      </c>
      <c r="B1843" s="539" t="s">
        <v>21</v>
      </c>
      <c r="C1843" s="575"/>
      <c r="D1843" s="328" t="s">
        <v>12</v>
      </c>
      <c r="E1843" s="329" t="s">
        <v>714</v>
      </c>
      <c r="F1843" s="661">
        <f>F1915</f>
        <v>10139656.800000001</v>
      </c>
      <c r="G1843" s="661">
        <f>G1915</f>
        <v>14872485.199999999</v>
      </c>
      <c r="H1843" s="661">
        <f>H1915</f>
        <v>7447530.9485714287</v>
      </c>
      <c r="I1843" s="669">
        <f>I1915</f>
        <v>5338439.28</v>
      </c>
    </row>
    <row r="1844" spans="1:9" ht="18.75" x14ac:dyDescent="0.25">
      <c r="A1844" s="410">
        <v>22000300102</v>
      </c>
      <c r="B1844" s="539" t="s">
        <v>21</v>
      </c>
      <c r="C1844" s="410"/>
      <c r="D1844" s="328" t="s">
        <v>12</v>
      </c>
      <c r="E1844" s="335" t="s">
        <v>715</v>
      </c>
      <c r="F1844" s="662">
        <f>F1965</f>
        <v>27392108.899999999</v>
      </c>
      <c r="G1844" s="662">
        <f>G1965</f>
        <v>19338163.350000001</v>
      </c>
      <c r="H1844" s="662">
        <f>H1965</f>
        <v>6287920.422857143</v>
      </c>
      <c r="I1844" s="670">
        <f>I1965</f>
        <v>4637594.92</v>
      </c>
    </row>
    <row r="1845" spans="1:9" ht="18.75" x14ac:dyDescent="0.25">
      <c r="A1845" s="410">
        <v>22000300103</v>
      </c>
      <c r="B1845" s="539" t="s">
        <v>21</v>
      </c>
      <c r="C1845" s="410"/>
      <c r="D1845" s="328" t="s">
        <v>12</v>
      </c>
      <c r="E1845" s="335" t="s">
        <v>716</v>
      </c>
      <c r="F1845" s="662">
        <f>F2020</f>
        <v>13292108.9</v>
      </c>
      <c r="G1845" s="662">
        <f>G2020</f>
        <v>77333163.349999994</v>
      </c>
      <c r="H1845" s="662">
        <f>H2020</f>
        <v>6485063.2799999993</v>
      </c>
      <c r="I1845" s="670">
        <f>I2020</f>
        <v>75687594.920000002</v>
      </c>
    </row>
    <row r="1846" spans="1:9" ht="18.75" x14ac:dyDescent="0.25">
      <c r="A1846" s="410"/>
      <c r="B1846" s="411"/>
      <c r="C1846" s="410"/>
      <c r="D1846" s="411"/>
      <c r="E1846" s="388"/>
      <c r="F1846" s="532"/>
      <c r="G1846" s="532"/>
      <c r="H1846" s="532"/>
      <c r="I1846" s="406"/>
    </row>
    <row r="1847" spans="1:9" ht="18.75" x14ac:dyDescent="0.25">
      <c r="A1847" s="410"/>
      <c r="B1847" s="411"/>
      <c r="C1847" s="410"/>
      <c r="D1847" s="411"/>
      <c r="E1847" s="388"/>
      <c r="F1847" s="532"/>
      <c r="G1847" s="532"/>
      <c r="H1847" s="532"/>
      <c r="I1847" s="406"/>
    </row>
    <row r="1848" spans="1:9" ht="18.75" x14ac:dyDescent="0.25">
      <c r="A1848" s="382"/>
      <c r="B1848" s="381"/>
      <c r="C1848" s="382"/>
      <c r="D1848" s="381"/>
      <c r="E1848" s="383"/>
      <c r="F1848" s="663"/>
      <c r="G1848" s="663"/>
      <c r="H1848" s="663"/>
      <c r="I1848" s="628"/>
    </row>
    <row r="1849" spans="1:9" ht="18.75" x14ac:dyDescent="0.25">
      <c r="A1849" s="582"/>
      <c r="B1849" s="355"/>
      <c r="C1849" s="481"/>
      <c r="D1849" s="355"/>
      <c r="E1849" s="373" t="s">
        <v>57</v>
      </c>
      <c r="F1849" s="664">
        <f>SUM(F1843:F1848)</f>
        <v>50823874.600000001</v>
      </c>
      <c r="G1849" s="664">
        <f>SUM(G1843:G1848)</f>
        <v>111543811.89999999</v>
      </c>
      <c r="H1849" s="664">
        <f>SUM(H1843:H1848)</f>
        <v>20220514.651428573</v>
      </c>
      <c r="I1849" s="671">
        <f>SUM(I1843:I1848)</f>
        <v>85663629.120000005</v>
      </c>
    </row>
    <row r="1850" spans="1:9" ht="18.75" x14ac:dyDescent="0.25">
      <c r="A1850" s="987" t="s">
        <v>395</v>
      </c>
      <c r="B1850" s="988"/>
      <c r="C1850" s="988"/>
      <c r="D1850" s="988"/>
      <c r="E1850" s="988"/>
      <c r="F1850" s="988"/>
      <c r="G1850" s="988"/>
      <c r="H1850" s="988"/>
      <c r="I1850" s="989"/>
    </row>
    <row r="1851" spans="1:9" ht="18.75" x14ac:dyDescent="0.25">
      <c r="A1851" s="377"/>
      <c r="B1851" s="376"/>
      <c r="C1851" s="377"/>
      <c r="D1851" s="376"/>
      <c r="E1851" s="378" t="s">
        <v>53</v>
      </c>
      <c r="F1851" s="665">
        <f t="shared" ref="F1851:I1852" si="91">F1913+F1963+F2018</f>
        <v>4945874.6000000006</v>
      </c>
      <c r="G1851" s="665">
        <f t="shared" si="91"/>
        <v>8523811.9000000004</v>
      </c>
      <c r="H1851" s="665">
        <f t="shared" si="91"/>
        <v>4120514.6514285714</v>
      </c>
      <c r="I1851" s="672">
        <f t="shared" si="91"/>
        <v>5473629.1200000001</v>
      </c>
    </row>
    <row r="1852" spans="1:9" ht="18.75" x14ac:dyDescent="0.25">
      <c r="A1852" s="598"/>
      <c r="B1852" s="599"/>
      <c r="C1852" s="598"/>
      <c r="D1852" s="599"/>
      <c r="E1852" s="600" t="s">
        <v>420</v>
      </c>
      <c r="F1852" s="666">
        <f t="shared" si="91"/>
        <v>45878000</v>
      </c>
      <c r="G1852" s="666">
        <f t="shared" si="91"/>
        <v>103020000</v>
      </c>
      <c r="H1852" s="666">
        <f t="shared" si="91"/>
        <v>16100000</v>
      </c>
      <c r="I1852" s="673">
        <f t="shared" si="91"/>
        <v>80190000</v>
      </c>
    </row>
    <row r="1853" spans="1:9" ht="18.75" x14ac:dyDescent="0.25">
      <c r="A1853" s="602"/>
      <c r="B1853" s="603"/>
      <c r="C1853" s="604"/>
      <c r="D1853" s="603"/>
      <c r="E1853" s="667" t="s">
        <v>57</v>
      </c>
      <c r="F1853" s="668">
        <f>F1851+F1852</f>
        <v>50823874.600000001</v>
      </c>
      <c r="G1853" s="668">
        <f>G1851+G1852</f>
        <v>111543811.90000001</v>
      </c>
      <c r="H1853" s="668">
        <f>H1851+H1852</f>
        <v>20220514.651428573</v>
      </c>
      <c r="I1853" s="674">
        <f>I1851+I1852</f>
        <v>85663629.120000005</v>
      </c>
    </row>
    <row r="1854" spans="1:9" ht="18.75" x14ac:dyDescent="0.25">
      <c r="A1854" s="969" t="s">
        <v>85</v>
      </c>
      <c r="B1854" s="970"/>
      <c r="C1854" s="970"/>
      <c r="D1854" s="970"/>
      <c r="E1854" s="970"/>
      <c r="F1854" s="970"/>
      <c r="G1854" s="970"/>
      <c r="H1854" s="970"/>
      <c r="I1854" s="971"/>
    </row>
    <row r="1855" spans="1:9" ht="18.75" x14ac:dyDescent="0.25">
      <c r="A1855" s="972" t="s">
        <v>1</v>
      </c>
      <c r="B1855" s="973"/>
      <c r="C1855" s="973"/>
      <c r="D1855" s="973"/>
      <c r="E1855" s="973"/>
      <c r="F1855" s="973"/>
      <c r="G1855" s="973"/>
      <c r="H1855" s="973"/>
      <c r="I1855" s="974"/>
    </row>
    <row r="1856" spans="1:9" ht="18.75" x14ac:dyDescent="0.25">
      <c r="A1856" s="972" t="s">
        <v>58</v>
      </c>
      <c r="B1856" s="973"/>
      <c r="C1856" s="973"/>
      <c r="D1856" s="973"/>
      <c r="E1856" s="973"/>
      <c r="F1856" s="973"/>
      <c r="G1856" s="973"/>
      <c r="H1856" s="973"/>
      <c r="I1856" s="974"/>
    </row>
    <row r="1857" spans="1:9" ht="18.75" customHeight="1" x14ac:dyDescent="0.25">
      <c r="A1857" s="975" t="s">
        <v>379</v>
      </c>
      <c r="B1857" s="976"/>
      <c r="C1857" s="976"/>
      <c r="D1857" s="976"/>
      <c r="E1857" s="976"/>
      <c r="F1857" s="976"/>
      <c r="G1857" s="976"/>
      <c r="H1857" s="976"/>
      <c r="I1857" s="977"/>
    </row>
    <row r="1858" spans="1:9" ht="18.75" x14ac:dyDescent="0.25">
      <c r="A1858" s="978" t="s">
        <v>717</v>
      </c>
      <c r="B1858" s="979"/>
      <c r="C1858" s="979"/>
      <c r="D1858" s="979"/>
      <c r="E1858" s="979"/>
      <c r="F1858" s="979"/>
      <c r="G1858" s="979"/>
      <c r="H1858" s="979"/>
      <c r="I1858" s="980"/>
    </row>
    <row r="1859" spans="1:9" s="311" customFormat="1" ht="35.25" x14ac:dyDescent="0.25">
      <c r="A1859" s="390" t="s">
        <v>380</v>
      </c>
      <c r="B1859" s="322" t="s">
        <v>88</v>
      </c>
      <c r="C1859" s="322" t="s">
        <v>381</v>
      </c>
      <c r="D1859" s="322" t="s">
        <v>5</v>
      </c>
      <c r="E1859" s="391" t="s">
        <v>89</v>
      </c>
      <c r="F1859" s="322" t="s">
        <v>7</v>
      </c>
      <c r="G1859" s="322" t="s">
        <v>8</v>
      </c>
      <c r="H1859" s="320" t="s">
        <v>382</v>
      </c>
      <c r="I1859" s="416" t="s">
        <v>10</v>
      </c>
    </row>
    <row r="1860" spans="1:9" ht="18" customHeight="1" x14ac:dyDescent="0.25">
      <c r="A1860" s="444">
        <v>20000000</v>
      </c>
      <c r="B1860" s="443"/>
      <c r="C1860" s="444"/>
      <c r="D1860" s="443"/>
      <c r="E1860" s="445" t="s">
        <v>47</v>
      </c>
      <c r="F1860" s="421"/>
      <c r="G1860" s="421"/>
      <c r="H1860" s="421"/>
      <c r="I1860" s="421"/>
    </row>
    <row r="1861" spans="1:9" ht="18" customHeight="1" x14ac:dyDescent="0.25">
      <c r="A1861" s="397">
        <v>21000000</v>
      </c>
      <c r="B1861" s="363"/>
      <c r="C1861" s="397"/>
      <c r="D1861" s="363"/>
      <c r="E1861" s="398" t="s">
        <v>53</v>
      </c>
      <c r="F1861" s="369"/>
      <c r="G1861" s="369"/>
      <c r="H1861" s="369"/>
      <c r="I1861" s="369"/>
    </row>
    <row r="1862" spans="1:9" ht="18" customHeight="1" x14ac:dyDescent="0.25">
      <c r="A1862" s="397">
        <v>21010000</v>
      </c>
      <c r="B1862" s="363"/>
      <c r="C1862" s="397"/>
      <c r="D1862" s="363"/>
      <c r="E1862" s="398" t="s">
        <v>402</v>
      </c>
      <c r="F1862" s="369"/>
      <c r="G1862" s="369"/>
      <c r="H1862" s="369"/>
      <c r="I1862" s="369"/>
    </row>
    <row r="1863" spans="1:9" ht="18" customHeight="1" x14ac:dyDescent="0.25">
      <c r="A1863" s="328">
        <v>21010103</v>
      </c>
      <c r="B1863" s="409" t="s">
        <v>21</v>
      </c>
      <c r="C1863" s="328"/>
      <c r="D1863" s="328" t="s">
        <v>12</v>
      </c>
      <c r="E1863" s="401" t="s">
        <v>442</v>
      </c>
      <c r="F1863" s="402">
        <v>627175.9</v>
      </c>
      <c r="G1863" s="402">
        <v>940763.85</v>
      </c>
      <c r="H1863" s="404">
        <v>561492.72</v>
      </c>
      <c r="I1863" s="404">
        <v>842239.08</v>
      </c>
    </row>
    <row r="1864" spans="1:9" ht="18" customHeight="1" x14ac:dyDescent="0.25">
      <c r="A1864" s="328">
        <v>21010104</v>
      </c>
      <c r="B1864" s="409" t="s">
        <v>21</v>
      </c>
      <c r="C1864" s="328"/>
      <c r="D1864" s="328" t="s">
        <v>12</v>
      </c>
      <c r="E1864" s="401" t="s">
        <v>443</v>
      </c>
      <c r="F1864" s="402">
        <v>0</v>
      </c>
      <c r="G1864" s="524">
        <v>0</v>
      </c>
      <c r="H1864" s="535"/>
      <c r="I1864" s="405"/>
    </row>
    <row r="1865" spans="1:9" ht="18" customHeight="1" x14ac:dyDescent="0.25">
      <c r="A1865" s="328">
        <v>21010105</v>
      </c>
      <c r="B1865" s="409" t="s">
        <v>21</v>
      </c>
      <c r="C1865" s="328"/>
      <c r="D1865" s="328" t="s">
        <v>12</v>
      </c>
      <c r="E1865" s="401" t="s">
        <v>444</v>
      </c>
      <c r="F1865" s="402">
        <v>0</v>
      </c>
      <c r="G1865" s="524">
        <v>0</v>
      </c>
      <c r="H1865" s="535"/>
      <c r="I1865" s="405"/>
    </row>
    <row r="1866" spans="1:9" ht="18" customHeight="1" x14ac:dyDescent="0.25">
      <c r="A1866" s="403">
        <v>21010106</v>
      </c>
      <c r="B1866" s="409" t="s">
        <v>21</v>
      </c>
      <c r="C1866" s="328"/>
      <c r="D1866" s="328" t="s">
        <v>12</v>
      </c>
      <c r="E1866" s="401" t="s">
        <v>462</v>
      </c>
      <c r="F1866" s="402">
        <v>0</v>
      </c>
      <c r="G1866" s="524">
        <v>0</v>
      </c>
      <c r="H1866" s="535"/>
      <c r="I1866" s="405"/>
    </row>
    <row r="1867" spans="1:9" ht="18" customHeight="1" x14ac:dyDescent="0.25">
      <c r="A1867" s="449"/>
      <c r="B1867" s="409" t="s">
        <v>21</v>
      </c>
      <c r="C1867" s="328"/>
      <c r="D1867" s="328" t="s">
        <v>12</v>
      </c>
      <c r="E1867" s="335" t="s">
        <v>513</v>
      </c>
      <c r="F1867" s="402">
        <v>0</v>
      </c>
      <c r="G1867" s="524">
        <v>0</v>
      </c>
      <c r="H1867" s="535"/>
      <c r="I1867" s="405">
        <v>40000</v>
      </c>
    </row>
    <row r="1868" spans="1:9" ht="18" customHeight="1" x14ac:dyDescent="0.25">
      <c r="A1868" s="397">
        <v>21020000</v>
      </c>
      <c r="B1868" s="363"/>
      <c r="C1868" s="397"/>
      <c r="D1868" s="363"/>
      <c r="E1868" s="398" t="s">
        <v>405</v>
      </c>
      <c r="F1868" s="402">
        <v>0</v>
      </c>
      <c r="G1868" s="524">
        <v>0</v>
      </c>
      <c r="H1868" s="535"/>
      <c r="I1868" s="405"/>
    </row>
    <row r="1869" spans="1:9" ht="18" customHeight="1" x14ac:dyDescent="0.25">
      <c r="A1869" s="397">
        <v>21020300</v>
      </c>
      <c r="B1869" s="363"/>
      <c r="C1869" s="397"/>
      <c r="D1869" s="363"/>
      <c r="E1869" s="398" t="s">
        <v>447</v>
      </c>
      <c r="F1869" s="402">
        <v>0</v>
      </c>
      <c r="G1869" s="524">
        <v>0</v>
      </c>
      <c r="H1869" s="535"/>
      <c r="I1869" s="405"/>
    </row>
    <row r="1870" spans="1:9" ht="18" customHeight="1" x14ac:dyDescent="0.25">
      <c r="A1870" s="328">
        <v>21020301</v>
      </c>
      <c r="B1870" s="409" t="s">
        <v>21</v>
      </c>
      <c r="C1870" s="328"/>
      <c r="D1870" s="328" t="s">
        <v>12</v>
      </c>
      <c r="E1870" s="335" t="s">
        <v>448</v>
      </c>
      <c r="F1870" s="402">
        <v>219426.65</v>
      </c>
      <c r="G1870" s="524">
        <v>329139.97499999998</v>
      </c>
      <c r="H1870" s="405">
        <v>196522.45</v>
      </c>
      <c r="I1870" s="405">
        <v>294783.68</v>
      </c>
    </row>
    <row r="1871" spans="1:9" ht="18" customHeight="1" x14ac:dyDescent="0.25">
      <c r="A1871" s="328">
        <v>21020302</v>
      </c>
      <c r="B1871" s="409" t="s">
        <v>21</v>
      </c>
      <c r="C1871" s="328"/>
      <c r="D1871" s="328" t="s">
        <v>12</v>
      </c>
      <c r="E1871" s="335" t="s">
        <v>449</v>
      </c>
      <c r="F1871" s="402">
        <v>125435.35</v>
      </c>
      <c r="G1871" s="524">
        <v>188153.02499999999</v>
      </c>
      <c r="H1871" s="405">
        <v>112298.55</v>
      </c>
      <c r="I1871" s="405">
        <v>168447.82</v>
      </c>
    </row>
    <row r="1872" spans="1:9" ht="18" customHeight="1" x14ac:dyDescent="0.25">
      <c r="A1872" s="328">
        <v>21020303</v>
      </c>
      <c r="B1872" s="409" t="s">
        <v>21</v>
      </c>
      <c r="C1872" s="328"/>
      <c r="D1872" s="328" t="s">
        <v>12</v>
      </c>
      <c r="E1872" s="335" t="s">
        <v>450</v>
      </c>
      <c r="F1872" s="402">
        <v>6500.8</v>
      </c>
      <c r="G1872" s="524">
        <v>9751.2000000000007</v>
      </c>
      <c r="H1872" s="405">
        <v>6480</v>
      </c>
      <c r="I1872" s="405">
        <v>9720</v>
      </c>
    </row>
    <row r="1873" spans="1:9" ht="18" customHeight="1" x14ac:dyDescent="0.25">
      <c r="A1873" s="328">
        <v>21020304</v>
      </c>
      <c r="B1873" s="409" t="s">
        <v>21</v>
      </c>
      <c r="C1873" s="328"/>
      <c r="D1873" s="328" t="s">
        <v>12</v>
      </c>
      <c r="E1873" s="335" t="s">
        <v>408</v>
      </c>
      <c r="F1873" s="402">
        <v>31359.05</v>
      </c>
      <c r="G1873" s="524">
        <v>47038.574999999997</v>
      </c>
      <c r="H1873" s="405">
        <v>28074.63</v>
      </c>
      <c r="I1873" s="405">
        <v>42111.95</v>
      </c>
    </row>
    <row r="1874" spans="1:9" ht="18" customHeight="1" x14ac:dyDescent="0.25">
      <c r="A1874" s="328">
        <v>21020305</v>
      </c>
      <c r="B1874" s="409" t="s">
        <v>21</v>
      </c>
      <c r="C1874" s="328"/>
      <c r="D1874" s="328" t="s">
        <v>12</v>
      </c>
      <c r="E1874" s="335" t="s">
        <v>498</v>
      </c>
      <c r="F1874" s="402">
        <v>0</v>
      </c>
      <c r="G1874" s="524">
        <v>0</v>
      </c>
      <c r="H1874" s="405">
        <v>252671.73</v>
      </c>
      <c r="I1874" s="405">
        <v>379007.59</v>
      </c>
    </row>
    <row r="1875" spans="1:9" ht="18" customHeight="1" x14ac:dyDescent="0.25">
      <c r="A1875" s="328">
        <v>21020306</v>
      </c>
      <c r="B1875" s="409" t="s">
        <v>21</v>
      </c>
      <c r="C1875" s="328"/>
      <c r="D1875" s="328" t="s">
        <v>12</v>
      </c>
      <c r="E1875" s="335" t="s">
        <v>409</v>
      </c>
      <c r="F1875" s="402">
        <v>0</v>
      </c>
      <c r="G1875" s="524">
        <v>0</v>
      </c>
      <c r="H1875" s="405">
        <v>5040</v>
      </c>
      <c r="I1875" s="405">
        <v>7560</v>
      </c>
    </row>
    <row r="1876" spans="1:9" ht="18" customHeight="1" x14ac:dyDescent="0.25">
      <c r="A1876" s="328">
        <v>21020312</v>
      </c>
      <c r="B1876" s="409" t="s">
        <v>21</v>
      </c>
      <c r="C1876" s="328"/>
      <c r="D1876" s="328" t="s">
        <v>12</v>
      </c>
      <c r="E1876" s="335" t="s">
        <v>451</v>
      </c>
      <c r="F1876" s="402">
        <v>0</v>
      </c>
      <c r="G1876" s="524">
        <v>0</v>
      </c>
      <c r="H1876" s="535"/>
      <c r="I1876" s="405"/>
    </row>
    <row r="1877" spans="1:9" ht="18" customHeight="1" x14ac:dyDescent="0.25">
      <c r="A1877" s="328">
        <v>21020314</v>
      </c>
      <c r="B1877" s="409" t="s">
        <v>21</v>
      </c>
      <c r="C1877" s="328"/>
      <c r="D1877" s="328" t="s">
        <v>12</v>
      </c>
      <c r="E1877" s="335" t="s">
        <v>413</v>
      </c>
      <c r="F1877" s="402">
        <v>0</v>
      </c>
      <c r="G1877" s="524">
        <v>0</v>
      </c>
      <c r="H1877" s="405">
        <v>183505.44</v>
      </c>
      <c r="I1877" s="405">
        <v>275258.15999999997</v>
      </c>
    </row>
    <row r="1878" spans="1:9" ht="18" customHeight="1" x14ac:dyDescent="0.25">
      <c r="A1878" s="328">
        <v>21020315</v>
      </c>
      <c r="B1878" s="409" t="s">
        <v>21</v>
      </c>
      <c r="C1878" s="328"/>
      <c r="D1878" s="328" t="s">
        <v>12</v>
      </c>
      <c r="E1878" s="335" t="s">
        <v>452</v>
      </c>
      <c r="F1878" s="402">
        <v>51759.05</v>
      </c>
      <c r="G1878" s="524">
        <v>77638.574999999997</v>
      </c>
      <c r="H1878" s="405">
        <v>52874</v>
      </c>
      <c r="I1878" s="405">
        <v>79311</v>
      </c>
    </row>
    <row r="1879" spans="1:9" ht="18" customHeight="1" x14ac:dyDescent="0.25">
      <c r="A1879" s="397">
        <v>21020400</v>
      </c>
      <c r="B1879" s="363"/>
      <c r="C1879" s="397"/>
      <c r="D1879" s="363"/>
      <c r="E1879" s="398" t="s">
        <v>464</v>
      </c>
      <c r="F1879" s="402"/>
      <c r="G1879" s="524"/>
      <c r="H1879" s="402"/>
      <c r="I1879" s="402"/>
    </row>
    <row r="1880" spans="1:9" ht="18" customHeight="1" x14ac:dyDescent="0.25">
      <c r="A1880" s="328">
        <v>21020401</v>
      </c>
      <c r="B1880" s="409" t="s">
        <v>21</v>
      </c>
      <c r="C1880" s="328"/>
      <c r="D1880" s="328" t="s">
        <v>12</v>
      </c>
      <c r="E1880" s="335" t="s">
        <v>448</v>
      </c>
      <c r="F1880" s="402"/>
      <c r="G1880" s="524"/>
      <c r="H1880" s="402"/>
      <c r="I1880" s="402"/>
    </row>
    <row r="1881" spans="1:9" ht="18" customHeight="1" x14ac:dyDescent="0.25">
      <c r="A1881" s="328">
        <v>21020402</v>
      </c>
      <c r="B1881" s="409" t="s">
        <v>21</v>
      </c>
      <c r="C1881" s="328"/>
      <c r="D1881" s="328" t="s">
        <v>12</v>
      </c>
      <c r="E1881" s="335" t="s">
        <v>449</v>
      </c>
      <c r="F1881" s="402"/>
      <c r="G1881" s="524"/>
      <c r="H1881" s="402"/>
      <c r="I1881" s="402"/>
    </row>
    <row r="1882" spans="1:9" ht="18" customHeight="1" x14ac:dyDescent="0.25">
      <c r="A1882" s="328">
        <v>21020403</v>
      </c>
      <c r="B1882" s="409" t="s">
        <v>21</v>
      </c>
      <c r="C1882" s="328"/>
      <c r="D1882" s="328" t="s">
        <v>12</v>
      </c>
      <c r="E1882" s="335" t="s">
        <v>450</v>
      </c>
      <c r="F1882" s="402"/>
      <c r="G1882" s="524"/>
      <c r="H1882" s="402"/>
      <c r="I1882" s="402"/>
    </row>
    <row r="1883" spans="1:9" ht="18" customHeight="1" x14ac:dyDescent="0.25">
      <c r="A1883" s="328">
        <v>21020404</v>
      </c>
      <c r="B1883" s="409" t="s">
        <v>21</v>
      </c>
      <c r="C1883" s="328"/>
      <c r="D1883" s="328" t="s">
        <v>12</v>
      </c>
      <c r="E1883" s="335" t="s">
        <v>408</v>
      </c>
      <c r="F1883" s="402"/>
      <c r="G1883" s="524"/>
      <c r="H1883" s="402"/>
      <c r="I1883" s="402"/>
    </row>
    <row r="1884" spans="1:9" ht="18" customHeight="1" x14ac:dyDescent="0.25">
      <c r="A1884" s="328">
        <v>21020412</v>
      </c>
      <c r="B1884" s="409" t="s">
        <v>21</v>
      </c>
      <c r="C1884" s="328"/>
      <c r="D1884" s="328" t="s">
        <v>12</v>
      </c>
      <c r="E1884" s="335" t="s">
        <v>451</v>
      </c>
      <c r="F1884" s="402"/>
      <c r="G1884" s="524"/>
      <c r="H1884" s="402"/>
      <c r="I1884" s="402"/>
    </row>
    <row r="1885" spans="1:9" ht="18" customHeight="1" x14ac:dyDescent="0.25">
      <c r="A1885" s="328">
        <v>21020415</v>
      </c>
      <c r="B1885" s="409" t="s">
        <v>21</v>
      </c>
      <c r="C1885" s="328"/>
      <c r="D1885" s="328" t="s">
        <v>12</v>
      </c>
      <c r="E1885" s="335" t="s">
        <v>452</v>
      </c>
      <c r="F1885" s="402"/>
      <c r="G1885" s="524"/>
      <c r="H1885" s="402"/>
      <c r="I1885" s="402"/>
    </row>
    <row r="1886" spans="1:9" ht="18" customHeight="1" x14ac:dyDescent="0.25">
      <c r="A1886" s="397">
        <v>21020500</v>
      </c>
      <c r="B1886" s="363"/>
      <c r="C1886" s="397"/>
      <c r="D1886" s="363"/>
      <c r="E1886" s="398" t="s">
        <v>465</v>
      </c>
      <c r="F1886" s="402"/>
      <c r="G1886" s="524"/>
      <c r="H1886" s="402"/>
      <c r="I1886" s="402"/>
    </row>
    <row r="1887" spans="1:9" ht="18" customHeight="1" x14ac:dyDescent="0.25">
      <c r="A1887" s="328">
        <v>21020501</v>
      </c>
      <c r="B1887" s="409" t="s">
        <v>21</v>
      </c>
      <c r="C1887" s="328"/>
      <c r="D1887" s="328" t="s">
        <v>12</v>
      </c>
      <c r="E1887" s="335" t="s">
        <v>448</v>
      </c>
      <c r="F1887" s="402"/>
      <c r="G1887" s="524"/>
      <c r="H1887" s="402"/>
      <c r="I1887" s="402"/>
    </row>
    <row r="1888" spans="1:9" ht="18" customHeight="1" x14ac:dyDescent="0.25">
      <c r="A1888" s="427">
        <v>21020502</v>
      </c>
      <c r="B1888" s="409" t="s">
        <v>21</v>
      </c>
      <c r="C1888" s="427"/>
      <c r="D1888" s="328" t="s">
        <v>12</v>
      </c>
      <c r="E1888" s="335" t="s">
        <v>449</v>
      </c>
      <c r="F1888" s="402"/>
      <c r="G1888" s="524"/>
      <c r="H1888" s="402"/>
      <c r="I1888" s="402"/>
    </row>
    <row r="1889" spans="1:9" ht="18" customHeight="1" x14ac:dyDescent="0.25">
      <c r="A1889" s="427">
        <v>21020503</v>
      </c>
      <c r="B1889" s="409" t="s">
        <v>21</v>
      </c>
      <c r="C1889" s="427"/>
      <c r="D1889" s="328" t="s">
        <v>12</v>
      </c>
      <c r="E1889" s="335" t="s">
        <v>450</v>
      </c>
      <c r="F1889" s="402"/>
      <c r="G1889" s="524"/>
      <c r="H1889" s="402"/>
      <c r="I1889" s="402"/>
    </row>
    <row r="1890" spans="1:9" ht="18" customHeight="1" x14ac:dyDescent="0.25">
      <c r="A1890" s="427">
        <v>21020504</v>
      </c>
      <c r="B1890" s="409" t="s">
        <v>21</v>
      </c>
      <c r="C1890" s="427"/>
      <c r="D1890" s="328" t="s">
        <v>12</v>
      </c>
      <c r="E1890" s="335" t="s">
        <v>408</v>
      </c>
      <c r="F1890" s="402"/>
      <c r="G1890" s="524"/>
      <c r="H1890" s="402"/>
      <c r="I1890" s="402"/>
    </row>
    <row r="1891" spans="1:9" ht="18" customHeight="1" x14ac:dyDescent="0.25">
      <c r="A1891" s="427" t="s">
        <v>648</v>
      </c>
      <c r="B1891" s="409" t="s">
        <v>21</v>
      </c>
      <c r="C1891" s="427"/>
      <c r="D1891" s="328" t="s">
        <v>12</v>
      </c>
      <c r="E1891" s="335" t="s">
        <v>451</v>
      </c>
      <c r="F1891" s="402"/>
      <c r="G1891" s="524"/>
      <c r="H1891" s="402"/>
      <c r="I1891" s="402"/>
    </row>
    <row r="1892" spans="1:9" ht="18" customHeight="1" x14ac:dyDescent="0.25">
      <c r="A1892" s="427">
        <v>21020515</v>
      </c>
      <c r="B1892" s="409" t="s">
        <v>21</v>
      </c>
      <c r="C1892" s="427"/>
      <c r="D1892" s="328" t="s">
        <v>12</v>
      </c>
      <c r="E1892" s="335" t="s">
        <v>452</v>
      </c>
      <c r="F1892" s="402"/>
      <c r="G1892" s="524"/>
      <c r="H1892" s="402"/>
      <c r="I1892" s="402"/>
    </row>
    <row r="1893" spans="1:9" ht="18" customHeight="1" x14ac:dyDescent="0.25">
      <c r="A1893" s="427"/>
      <c r="B1893" s="409" t="s">
        <v>21</v>
      </c>
      <c r="C1893" s="427"/>
      <c r="D1893" s="328" t="s">
        <v>12</v>
      </c>
      <c r="E1893" s="335" t="s">
        <v>532</v>
      </c>
      <c r="F1893" s="402"/>
      <c r="G1893" s="532">
        <v>260000</v>
      </c>
      <c r="H1893" s="422">
        <f>SUM(G1893/35000*20000)</f>
        <v>148571.42857142858</v>
      </c>
      <c r="I1893" s="406"/>
    </row>
    <row r="1894" spans="1:9" ht="18" customHeight="1" x14ac:dyDescent="0.25">
      <c r="A1894" s="423">
        <v>21020600</v>
      </c>
      <c r="B1894" s="424"/>
      <c r="C1894" s="425"/>
      <c r="D1894" s="424"/>
      <c r="E1894" s="398" t="s">
        <v>418</v>
      </c>
      <c r="F1894" s="402"/>
      <c r="G1894" s="524"/>
      <c r="H1894" s="402"/>
      <c r="I1894" s="402"/>
    </row>
    <row r="1895" spans="1:9" ht="18" customHeight="1" x14ac:dyDescent="0.25">
      <c r="A1895" s="538">
        <v>21020605</v>
      </c>
      <c r="B1895" s="409" t="s">
        <v>21</v>
      </c>
      <c r="C1895" s="427"/>
      <c r="D1895" s="328" t="s">
        <v>12</v>
      </c>
      <c r="E1895" s="401" t="s">
        <v>518</v>
      </c>
      <c r="F1895" s="402"/>
      <c r="G1895" s="524"/>
      <c r="H1895" s="402"/>
      <c r="I1895" s="402"/>
    </row>
    <row r="1896" spans="1:9" ht="18" customHeight="1" x14ac:dyDescent="0.25">
      <c r="A1896" s="410">
        <v>22020000</v>
      </c>
      <c r="B1896" s="411"/>
      <c r="C1896" s="410"/>
      <c r="D1896" s="411"/>
      <c r="E1896" s="642" t="s">
        <v>420</v>
      </c>
      <c r="F1896" s="402"/>
      <c r="G1896" s="524"/>
      <c r="H1896" s="402"/>
      <c r="I1896" s="402"/>
    </row>
    <row r="1897" spans="1:9" ht="18" customHeight="1" x14ac:dyDescent="0.25">
      <c r="A1897" s="410">
        <v>22020100</v>
      </c>
      <c r="B1897" s="411"/>
      <c r="C1897" s="410"/>
      <c r="D1897" s="411"/>
      <c r="E1897" s="642" t="s">
        <v>480</v>
      </c>
      <c r="F1897" s="402"/>
      <c r="G1897" s="524"/>
      <c r="H1897" s="402"/>
      <c r="I1897" s="402"/>
    </row>
    <row r="1898" spans="1:9" ht="18" customHeight="1" x14ac:dyDescent="0.25">
      <c r="A1898" s="492">
        <v>22020101</v>
      </c>
      <c r="B1898" s="409" t="s">
        <v>21</v>
      </c>
      <c r="C1898" s="492"/>
      <c r="D1898" s="328" t="s">
        <v>12</v>
      </c>
      <c r="E1898" s="643" t="s">
        <v>718</v>
      </c>
      <c r="F1898" s="576">
        <v>2600000</v>
      </c>
      <c r="G1898" s="524">
        <v>2900000</v>
      </c>
      <c r="H1898" s="577">
        <v>1000000</v>
      </c>
      <c r="I1898" s="402">
        <v>2000000</v>
      </c>
    </row>
    <row r="1899" spans="1:9" ht="18" customHeight="1" x14ac:dyDescent="0.25">
      <c r="A1899" s="492">
        <v>22020102</v>
      </c>
      <c r="B1899" s="409" t="s">
        <v>21</v>
      </c>
      <c r="C1899" s="492"/>
      <c r="D1899" s="328" t="s">
        <v>12</v>
      </c>
      <c r="E1899" s="643" t="s">
        <v>422</v>
      </c>
      <c r="F1899" s="576">
        <v>68000</v>
      </c>
      <c r="G1899" s="524">
        <v>120000</v>
      </c>
      <c r="H1899" s="577">
        <v>100000</v>
      </c>
      <c r="I1899" s="402">
        <v>200000</v>
      </c>
    </row>
    <row r="1900" spans="1:9" ht="18" customHeight="1" x14ac:dyDescent="0.25">
      <c r="A1900" s="492">
        <v>22020103</v>
      </c>
      <c r="B1900" s="409" t="s">
        <v>21</v>
      </c>
      <c r="C1900" s="492"/>
      <c r="D1900" s="328" t="s">
        <v>12</v>
      </c>
      <c r="E1900" s="643" t="s">
        <v>482</v>
      </c>
      <c r="F1900" s="574"/>
      <c r="G1900" s="524"/>
      <c r="H1900" s="574"/>
      <c r="I1900" s="402"/>
    </row>
    <row r="1901" spans="1:9" ht="18" customHeight="1" x14ac:dyDescent="0.25">
      <c r="A1901" s="492">
        <v>22020104</v>
      </c>
      <c r="B1901" s="409" t="s">
        <v>21</v>
      </c>
      <c r="C1901" s="492"/>
      <c r="D1901" s="328" t="s">
        <v>12</v>
      </c>
      <c r="E1901" s="643" t="s">
        <v>423</v>
      </c>
      <c r="F1901" s="574"/>
      <c r="G1901" s="524"/>
      <c r="H1901" s="574"/>
      <c r="I1901" s="402"/>
    </row>
    <row r="1902" spans="1:9" ht="18" customHeight="1" x14ac:dyDescent="0.25">
      <c r="A1902" s="410">
        <v>22020300</v>
      </c>
      <c r="B1902" s="411"/>
      <c r="C1902" s="410"/>
      <c r="D1902" s="411"/>
      <c r="E1902" s="642" t="s">
        <v>468</v>
      </c>
      <c r="F1902" s="402"/>
      <c r="G1902" s="524"/>
      <c r="H1902" s="402"/>
      <c r="I1902" s="402"/>
    </row>
    <row r="1903" spans="1:9" ht="18" customHeight="1" x14ac:dyDescent="0.25">
      <c r="A1903" s="334">
        <v>22020311</v>
      </c>
      <c r="B1903" s="409" t="s">
        <v>21</v>
      </c>
      <c r="C1903" s="334"/>
      <c r="D1903" s="328" t="s">
        <v>12</v>
      </c>
      <c r="E1903" s="413" t="s">
        <v>650</v>
      </c>
      <c r="F1903" s="402">
        <v>3200000</v>
      </c>
      <c r="G1903" s="524">
        <v>5000000</v>
      </c>
      <c r="H1903" s="402">
        <v>2000000</v>
      </c>
      <c r="I1903" s="402">
        <v>500000</v>
      </c>
    </row>
    <row r="1904" spans="1:9" ht="18" customHeight="1" x14ac:dyDescent="0.25">
      <c r="A1904" s="334" t="s">
        <v>719</v>
      </c>
      <c r="B1904" s="409" t="s">
        <v>21</v>
      </c>
      <c r="C1904" s="334"/>
      <c r="D1904" s="328" t="s">
        <v>12</v>
      </c>
      <c r="E1904" s="644" t="s">
        <v>720</v>
      </c>
      <c r="F1904" s="402">
        <v>3210000</v>
      </c>
      <c r="G1904" s="524">
        <v>5000000</v>
      </c>
      <c r="H1904" s="429">
        <v>2800000</v>
      </c>
      <c r="I1904" s="402">
        <v>500000</v>
      </c>
    </row>
    <row r="1905" spans="1:9" ht="18" customHeight="1" x14ac:dyDescent="0.25">
      <c r="A1905" s="334">
        <v>22020313</v>
      </c>
      <c r="B1905" s="409" t="s">
        <v>21</v>
      </c>
      <c r="C1905" s="334"/>
      <c r="D1905" s="328" t="s">
        <v>12</v>
      </c>
      <c r="E1905" s="644" t="s">
        <v>458</v>
      </c>
      <c r="F1905" s="402"/>
      <c r="G1905" s="524"/>
      <c r="H1905" s="402"/>
      <c r="I1905" s="402"/>
    </row>
    <row r="1906" spans="1:9" ht="18" customHeight="1" x14ac:dyDescent="0.25">
      <c r="A1906" s="410">
        <v>22020000</v>
      </c>
      <c r="B1906" s="411"/>
      <c r="C1906" s="410"/>
      <c r="D1906" s="411"/>
      <c r="E1906" s="642" t="s">
        <v>420</v>
      </c>
      <c r="F1906" s="369"/>
      <c r="G1906" s="503"/>
      <c r="H1906" s="369"/>
      <c r="I1906" s="369"/>
    </row>
    <row r="1907" spans="1:9" ht="18" customHeight="1" x14ac:dyDescent="0.25">
      <c r="A1907" s="410" t="s">
        <v>699</v>
      </c>
      <c r="B1907" s="409"/>
      <c r="C1907" s="334"/>
      <c r="D1907" s="333"/>
      <c r="E1907" s="642" t="s">
        <v>700</v>
      </c>
      <c r="F1907" s="369"/>
      <c r="G1907" s="675"/>
      <c r="H1907" s="369"/>
      <c r="I1907" s="369"/>
    </row>
    <row r="1908" spans="1:9" ht="18" customHeight="1" x14ac:dyDescent="0.25">
      <c r="A1908" s="334" t="s">
        <v>701</v>
      </c>
      <c r="B1908" s="409" t="s">
        <v>21</v>
      </c>
      <c r="C1908" s="410"/>
      <c r="D1908" s="328" t="s">
        <v>12</v>
      </c>
      <c r="E1908" s="644" t="s">
        <v>690</v>
      </c>
      <c r="F1908" s="369"/>
      <c r="G1908" s="503"/>
      <c r="H1908" s="369"/>
      <c r="I1908" s="369"/>
    </row>
    <row r="1909" spans="1:9" ht="18" customHeight="1" x14ac:dyDescent="0.25">
      <c r="A1909" s="334" t="s">
        <v>702</v>
      </c>
      <c r="B1909" s="409" t="s">
        <v>21</v>
      </c>
      <c r="C1909" s="410"/>
      <c r="D1909" s="328" t="s">
        <v>12</v>
      </c>
      <c r="E1909" s="644" t="s">
        <v>703</v>
      </c>
      <c r="F1909" s="369"/>
      <c r="G1909" s="503"/>
      <c r="H1909" s="369"/>
      <c r="I1909" s="369"/>
    </row>
    <row r="1910" spans="1:9" ht="18" customHeight="1" x14ac:dyDescent="0.25">
      <c r="A1910" s="410">
        <v>22020600</v>
      </c>
      <c r="B1910" s="409"/>
      <c r="C1910" s="410"/>
      <c r="D1910" s="411"/>
      <c r="E1910" s="642" t="s">
        <v>430</v>
      </c>
      <c r="F1910" s="369"/>
      <c r="G1910" s="503"/>
      <c r="H1910" s="369"/>
      <c r="I1910" s="369"/>
    </row>
    <row r="1911" spans="1:9" ht="18" customHeight="1" x14ac:dyDescent="0.25">
      <c r="A1911" s="334">
        <v>22020602</v>
      </c>
      <c r="B1911" s="409" t="s">
        <v>21</v>
      </c>
      <c r="C1911" s="334"/>
      <c r="D1911" s="328" t="s">
        <v>12</v>
      </c>
      <c r="E1911" s="644" t="s">
        <v>693</v>
      </c>
      <c r="F1911" s="369"/>
      <c r="G1911" s="503"/>
      <c r="H1911" s="369"/>
      <c r="I1911" s="369"/>
    </row>
    <row r="1912" spans="1:9" ht="18" customHeight="1" x14ac:dyDescent="0.25">
      <c r="A1912" s="334">
        <v>22020603</v>
      </c>
      <c r="B1912" s="409" t="s">
        <v>21</v>
      </c>
      <c r="C1912" s="334"/>
      <c r="D1912" s="328" t="s">
        <v>12</v>
      </c>
      <c r="E1912" s="644" t="s">
        <v>694</v>
      </c>
      <c r="F1912" s="369"/>
      <c r="G1912" s="503"/>
      <c r="H1912" s="369"/>
      <c r="I1912" s="369"/>
    </row>
    <row r="1913" spans="1:9" ht="18.75" x14ac:dyDescent="0.25">
      <c r="A1913" s="410"/>
      <c r="B1913" s="411"/>
      <c r="C1913" s="410"/>
      <c r="D1913" s="411"/>
      <c r="E1913" s="412" t="s">
        <v>460</v>
      </c>
      <c r="F1913" s="461">
        <f>SUM(F1863:F1895)</f>
        <v>1061656.8</v>
      </c>
      <c r="G1913" s="461">
        <f t="shared" ref="G1913:I1913" si="92">SUM(G1863:G1895)</f>
        <v>1852485.1999999997</v>
      </c>
      <c r="H1913" s="461">
        <f t="shared" si="92"/>
        <v>1547530.9485714287</v>
      </c>
      <c r="I1913" s="461">
        <f t="shared" si="92"/>
        <v>2138439.2800000003</v>
      </c>
    </row>
    <row r="1914" spans="1:9" ht="18.75" x14ac:dyDescent="0.25">
      <c r="A1914" s="382"/>
      <c r="B1914" s="646"/>
      <c r="C1914" s="382"/>
      <c r="D1914" s="381"/>
      <c r="E1914" s="452" t="s">
        <v>420</v>
      </c>
      <c r="F1914" s="463">
        <f>SUM(F1898:F1912)</f>
        <v>9078000</v>
      </c>
      <c r="G1914" s="463">
        <f t="shared" ref="G1914:I1914" si="93">SUM(G1898:G1912)</f>
        <v>13020000</v>
      </c>
      <c r="H1914" s="463">
        <f t="shared" si="93"/>
        <v>5900000</v>
      </c>
      <c r="I1914" s="497">
        <f t="shared" si="93"/>
        <v>3200000</v>
      </c>
    </row>
    <row r="1915" spans="1:9" ht="18.75" x14ac:dyDescent="0.25">
      <c r="A1915" s="588"/>
      <c r="B1915" s="437"/>
      <c r="C1915" s="541"/>
      <c r="D1915" s="439"/>
      <c r="E1915" s="499" t="s">
        <v>57</v>
      </c>
      <c r="F1915" s="470">
        <f>SUM(F1913:F1914)</f>
        <v>10139656.800000001</v>
      </c>
      <c r="G1915" s="470">
        <f t="shared" ref="G1915:I1915" si="94">SUM(G1913:G1914)</f>
        <v>14872485.199999999</v>
      </c>
      <c r="H1915" s="470">
        <f t="shared" si="94"/>
        <v>7447530.9485714287</v>
      </c>
      <c r="I1915" s="479">
        <f t="shared" si="94"/>
        <v>5338439.28</v>
      </c>
    </row>
    <row r="1916" spans="1:9" ht="18.75" x14ac:dyDescent="0.25">
      <c r="A1916" s="969" t="s">
        <v>85</v>
      </c>
      <c r="B1916" s="970"/>
      <c r="C1916" s="970"/>
      <c r="D1916" s="970"/>
      <c r="E1916" s="970"/>
      <c r="F1916" s="970"/>
      <c r="G1916" s="970"/>
      <c r="H1916" s="970"/>
      <c r="I1916" s="971"/>
    </row>
    <row r="1917" spans="1:9" ht="18.75" x14ac:dyDescent="0.25">
      <c r="A1917" s="972" t="s">
        <v>1</v>
      </c>
      <c r="B1917" s="973"/>
      <c r="C1917" s="973"/>
      <c r="D1917" s="973"/>
      <c r="E1917" s="973"/>
      <c r="F1917" s="973"/>
      <c r="G1917" s="973"/>
      <c r="H1917" s="973"/>
      <c r="I1917" s="974"/>
    </row>
    <row r="1918" spans="1:9" ht="18.75" x14ac:dyDescent="0.25">
      <c r="A1918" s="972" t="s">
        <v>58</v>
      </c>
      <c r="B1918" s="973"/>
      <c r="C1918" s="973"/>
      <c r="D1918" s="973"/>
      <c r="E1918" s="973"/>
      <c r="F1918" s="973"/>
      <c r="G1918" s="973"/>
      <c r="H1918" s="973"/>
      <c r="I1918" s="974"/>
    </row>
    <row r="1919" spans="1:9" ht="18.75" customHeight="1" x14ac:dyDescent="0.25">
      <c r="A1919" s="975" t="s">
        <v>379</v>
      </c>
      <c r="B1919" s="976"/>
      <c r="C1919" s="976"/>
      <c r="D1919" s="976"/>
      <c r="E1919" s="976"/>
      <c r="F1919" s="976"/>
      <c r="G1919" s="976"/>
      <c r="H1919" s="976"/>
      <c r="I1919" s="977"/>
    </row>
    <row r="1920" spans="1:9" ht="18.75" customHeight="1" x14ac:dyDescent="0.25">
      <c r="A1920" s="981" t="s">
        <v>721</v>
      </c>
      <c r="B1920" s="982"/>
      <c r="C1920" s="982"/>
      <c r="D1920" s="982"/>
      <c r="E1920" s="982"/>
      <c r="F1920" s="982"/>
      <c r="G1920" s="982"/>
      <c r="H1920" s="982"/>
      <c r="I1920" s="983"/>
    </row>
    <row r="1921" spans="1:9" s="311" customFormat="1" ht="35.25" x14ac:dyDescent="0.25">
      <c r="A1921" s="594" t="s">
        <v>380</v>
      </c>
      <c r="B1921" s="676" t="s">
        <v>88</v>
      </c>
      <c r="C1921" s="677" t="s">
        <v>381</v>
      </c>
      <c r="D1921" s="595" t="s">
        <v>5</v>
      </c>
      <c r="E1921" s="678" t="s">
        <v>89</v>
      </c>
      <c r="F1921" s="322" t="s">
        <v>7</v>
      </c>
      <c r="G1921" s="322" t="s">
        <v>8</v>
      </c>
      <c r="H1921" s="320" t="s">
        <v>382</v>
      </c>
      <c r="I1921" s="416" t="s">
        <v>10</v>
      </c>
    </row>
    <row r="1922" spans="1:9" ht="18" customHeight="1" x14ac:dyDescent="0.25">
      <c r="A1922" s="444">
        <v>20000000</v>
      </c>
      <c r="B1922" s="443"/>
      <c r="C1922" s="444"/>
      <c r="D1922" s="443"/>
      <c r="E1922" s="445" t="s">
        <v>47</v>
      </c>
      <c r="F1922" s="421"/>
      <c r="G1922" s="421"/>
      <c r="H1922" s="421"/>
      <c r="I1922" s="421"/>
    </row>
    <row r="1923" spans="1:9" ht="18" customHeight="1" x14ac:dyDescent="0.25">
      <c r="A1923" s="397">
        <v>21000000</v>
      </c>
      <c r="B1923" s="363"/>
      <c r="C1923" s="397"/>
      <c r="D1923" s="363"/>
      <c r="E1923" s="398" t="s">
        <v>53</v>
      </c>
      <c r="F1923" s="369"/>
      <c r="G1923" s="369"/>
      <c r="H1923" s="369"/>
      <c r="I1923" s="369"/>
    </row>
    <row r="1924" spans="1:9" ht="18" customHeight="1" x14ac:dyDescent="0.25">
      <c r="A1924" s="397">
        <v>21010000</v>
      </c>
      <c r="B1924" s="363"/>
      <c r="C1924" s="397"/>
      <c r="D1924" s="363"/>
      <c r="E1924" s="398" t="s">
        <v>402</v>
      </c>
      <c r="F1924" s="369"/>
      <c r="G1924" s="369"/>
      <c r="H1924" s="369"/>
      <c r="I1924" s="369"/>
    </row>
    <row r="1925" spans="1:9" ht="18" customHeight="1" x14ac:dyDescent="0.25">
      <c r="A1925" s="328">
        <v>21010103</v>
      </c>
      <c r="B1925" s="409" t="s">
        <v>21</v>
      </c>
      <c r="C1925" s="328"/>
      <c r="D1925" s="328" t="s">
        <v>12</v>
      </c>
      <c r="E1925" s="401" t="s">
        <v>442</v>
      </c>
      <c r="F1925" s="402">
        <v>1143404.7</v>
      </c>
      <c r="G1925" s="524">
        <v>1715107.05</v>
      </c>
      <c r="H1925" s="404">
        <v>595117.19999999995</v>
      </c>
      <c r="I1925" s="404">
        <v>892675.8</v>
      </c>
    </row>
    <row r="1926" spans="1:9" ht="18" customHeight="1" x14ac:dyDescent="0.25">
      <c r="A1926" s="328">
        <v>21010104</v>
      </c>
      <c r="B1926" s="409" t="s">
        <v>21</v>
      </c>
      <c r="C1926" s="328"/>
      <c r="D1926" s="328" t="s">
        <v>12</v>
      </c>
      <c r="E1926" s="401" t="s">
        <v>443</v>
      </c>
      <c r="F1926" s="402">
        <v>0</v>
      </c>
      <c r="G1926" s="524">
        <v>0</v>
      </c>
      <c r="H1926" s="535"/>
      <c r="I1926" s="405"/>
    </row>
    <row r="1927" spans="1:9" ht="18" customHeight="1" x14ac:dyDescent="0.25">
      <c r="A1927" s="328">
        <v>21010105</v>
      </c>
      <c r="B1927" s="409" t="s">
        <v>21</v>
      </c>
      <c r="C1927" s="328"/>
      <c r="D1927" s="328" t="s">
        <v>12</v>
      </c>
      <c r="E1927" s="401" t="s">
        <v>444</v>
      </c>
      <c r="F1927" s="402">
        <v>0</v>
      </c>
      <c r="G1927" s="524">
        <v>0</v>
      </c>
      <c r="H1927" s="535"/>
      <c r="I1927" s="405"/>
    </row>
    <row r="1928" spans="1:9" ht="18" customHeight="1" x14ac:dyDescent="0.25">
      <c r="A1928" s="403">
        <v>21010106</v>
      </c>
      <c r="B1928" s="409" t="s">
        <v>21</v>
      </c>
      <c r="C1928" s="328"/>
      <c r="D1928" s="328" t="s">
        <v>12</v>
      </c>
      <c r="E1928" s="401" t="s">
        <v>462</v>
      </c>
      <c r="F1928" s="402">
        <v>0</v>
      </c>
      <c r="G1928" s="524">
        <v>0</v>
      </c>
      <c r="H1928" s="535"/>
      <c r="I1928" s="405"/>
    </row>
    <row r="1929" spans="1:9" ht="18" customHeight="1" x14ac:dyDescent="0.25">
      <c r="A1929" s="449"/>
      <c r="B1929" s="409" t="s">
        <v>21</v>
      </c>
      <c r="C1929" s="328"/>
      <c r="D1929" s="328" t="s">
        <v>12</v>
      </c>
      <c r="E1929" s="335" t="s">
        <v>513</v>
      </c>
      <c r="F1929" s="402">
        <v>0</v>
      </c>
      <c r="G1929" s="524">
        <v>0</v>
      </c>
      <c r="H1929" s="535"/>
      <c r="I1929" s="405">
        <v>80000</v>
      </c>
    </row>
    <row r="1930" spans="1:9" ht="18" customHeight="1" x14ac:dyDescent="0.25">
      <c r="A1930" s="397">
        <v>21020300</v>
      </c>
      <c r="B1930" s="363"/>
      <c r="C1930" s="397"/>
      <c r="D1930" s="363"/>
      <c r="E1930" s="398" t="s">
        <v>447</v>
      </c>
      <c r="F1930" s="402">
        <v>0</v>
      </c>
      <c r="G1930" s="524">
        <v>0</v>
      </c>
      <c r="H1930" s="405"/>
      <c r="I1930" s="405"/>
    </row>
    <row r="1931" spans="1:9" ht="18" customHeight="1" x14ac:dyDescent="0.25">
      <c r="A1931" s="328">
        <v>21020301</v>
      </c>
      <c r="B1931" s="409" t="s">
        <v>21</v>
      </c>
      <c r="C1931" s="328"/>
      <c r="D1931" s="328" t="s">
        <v>12</v>
      </c>
      <c r="E1931" s="335" t="s">
        <v>448</v>
      </c>
      <c r="F1931" s="402">
        <v>400191.9</v>
      </c>
      <c r="G1931" s="524">
        <v>600287.85</v>
      </c>
      <c r="H1931" s="405"/>
      <c r="I1931" s="405"/>
    </row>
    <row r="1932" spans="1:9" ht="18" customHeight="1" x14ac:dyDescent="0.25">
      <c r="A1932" s="328">
        <v>21020302</v>
      </c>
      <c r="B1932" s="409" t="s">
        <v>21</v>
      </c>
      <c r="C1932" s="328"/>
      <c r="D1932" s="328" t="s">
        <v>12</v>
      </c>
      <c r="E1932" s="335" t="s">
        <v>722</v>
      </c>
      <c r="F1932" s="402">
        <v>228682.3</v>
      </c>
      <c r="G1932" s="524">
        <v>343023.45</v>
      </c>
      <c r="H1932" s="405"/>
      <c r="I1932" s="405"/>
    </row>
    <row r="1933" spans="1:9" ht="18" customHeight="1" x14ac:dyDescent="0.25">
      <c r="A1933" s="328">
        <v>21020303</v>
      </c>
      <c r="B1933" s="409" t="s">
        <v>21</v>
      </c>
      <c r="C1933" s="328"/>
      <c r="D1933" s="328" t="s">
        <v>12</v>
      </c>
      <c r="E1933" s="335" t="s">
        <v>723</v>
      </c>
      <c r="F1933" s="402">
        <v>14688</v>
      </c>
      <c r="G1933" s="524">
        <v>22032</v>
      </c>
      <c r="H1933" s="405"/>
      <c r="I1933" s="405"/>
    </row>
    <row r="1934" spans="1:9" ht="18" customHeight="1" x14ac:dyDescent="0.25">
      <c r="A1934" s="328">
        <v>21020304</v>
      </c>
      <c r="B1934" s="409" t="s">
        <v>21</v>
      </c>
      <c r="C1934" s="328"/>
      <c r="D1934" s="328" t="s">
        <v>12</v>
      </c>
      <c r="E1934" s="335" t="s">
        <v>724</v>
      </c>
      <c r="F1934" s="402">
        <v>57171</v>
      </c>
      <c r="G1934" s="524">
        <v>85756.5</v>
      </c>
      <c r="H1934" s="535"/>
      <c r="I1934" s="405"/>
    </row>
    <row r="1935" spans="1:9" ht="18" customHeight="1" x14ac:dyDescent="0.25">
      <c r="A1935" s="328">
        <v>21020312</v>
      </c>
      <c r="B1935" s="409" t="s">
        <v>21</v>
      </c>
      <c r="C1935" s="328"/>
      <c r="D1935" s="328" t="s">
        <v>12</v>
      </c>
      <c r="E1935" s="335" t="s">
        <v>451</v>
      </c>
      <c r="F1935" s="402">
        <v>0</v>
      </c>
      <c r="G1935" s="524">
        <v>0</v>
      </c>
      <c r="H1935" s="405"/>
      <c r="I1935" s="405"/>
    </row>
    <row r="1936" spans="1:9" ht="18" customHeight="1" x14ac:dyDescent="0.25">
      <c r="A1936" s="328">
        <v>21020315</v>
      </c>
      <c r="B1936" s="409" t="s">
        <v>21</v>
      </c>
      <c r="C1936" s="328"/>
      <c r="D1936" s="328" t="s">
        <v>12</v>
      </c>
      <c r="E1936" s="335" t="s">
        <v>452</v>
      </c>
      <c r="F1936" s="402">
        <v>97971</v>
      </c>
      <c r="G1936" s="524">
        <v>146956.5</v>
      </c>
      <c r="H1936" s="535"/>
      <c r="I1936" s="405"/>
    </row>
    <row r="1937" spans="1:9" ht="18" customHeight="1" x14ac:dyDescent="0.25">
      <c r="A1937" s="403">
        <v>21020314</v>
      </c>
      <c r="B1937" s="409" t="s">
        <v>21</v>
      </c>
      <c r="C1937" s="328"/>
      <c r="D1937" s="328" t="s">
        <v>12</v>
      </c>
      <c r="E1937" s="335" t="s">
        <v>539</v>
      </c>
      <c r="F1937" s="402"/>
      <c r="G1937" s="524"/>
      <c r="H1937" s="535"/>
      <c r="I1937" s="405"/>
    </row>
    <row r="1938" spans="1:9" ht="18" customHeight="1" x14ac:dyDescent="0.25">
      <c r="A1938" s="403">
        <v>21020305</v>
      </c>
      <c r="B1938" s="409" t="s">
        <v>21</v>
      </c>
      <c r="C1938" s="328"/>
      <c r="D1938" s="328" t="s">
        <v>12</v>
      </c>
      <c r="E1938" s="335" t="s">
        <v>540</v>
      </c>
      <c r="F1938" s="402"/>
      <c r="G1938" s="524"/>
      <c r="H1938" s="535"/>
      <c r="I1938" s="405"/>
    </row>
    <row r="1939" spans="1:9" ht="18" customHeight="1" x14ac:dyDescent="0.25">
      <c r="A1939" s="403">
        <v>21020306</v>
      </c>
      <c r="B1939" s="409" t="s">
        <v>21</v>
      </c>
      <c r="C1939" s="328"/>
      <c r="D1939" s="328" t="s">
        <v>12</v>
      </c>
      <c r="E1939" s="335" t="s">
        <v>541</v>
      </c>
      <c r="F1939" s="402"/>
      <c r="G1939" s="524"/>
      <c r="H1939" s="535"/>
      <c r="I1939" s="405"/>
    </row>
    <row r="1940" spans="1:9" ht="18" customHeight="1" x14ac:dyDescent="0.25">
      <c r="A1940" s="397">
        <v>21020400</v>
      </c>
      <c r="B1940" s="363"/>
      <c r="C1940" s="397"/>
      <c r="D1940" s="363"/>
      <c r="E1940" s="398" t="s">
        <v>464</v>
      </c>
      <c r="F1940" s="402"/>
      <c r="G1940" s="524"/>
      <c r="H1940" s="405">
        <v>208291.02</v>
      </c>
      <c r="I1940" s="405">
        <v>312436.53000000003</v>
      </c>
    </row>
    <row r="1941" spans="1:9" ht="18" customHeight="1" x14ac:dyDescent="0.25">
      <c r="A1941" s="328">
        <v>21020401</v>
      </c>
      <c r="B1941" s="409" t="s">
        <v>21</v>
      </c>
      <c r="C1941" s="328"/>
      <c r="D1941" s="328" t="s">
        <v>12</v>
      </c>
      <c r="E1941" s="335" t="s">
        <v>448</v>
      </c>
      <c r="F1941" s="402"/>
      <c r="G1941" s="524"/>
      <c r="H1941" s="405">
        <v>119023.44</v>
      </c>
      <c r="I1941" s="405">
        <v>178535.16</v>
      </c>
    </row>
    <row r="1942" spans="1:9" ht="18" customHeight="1" x14ac:dyDescent="0.25">
      <c r="A1942" s="328">
        <v>21020402</v>
      </c>
      <c r="B1942" s="409" t="s">
        <v>21</v>
      </c>
      <c r="C1942" s="328"/>
      <c r="D1942" s="328" t="s">
        <v>12</v>
      </c>
      <c r="E1942" s="335" t="s">
        <v>449</v>
      </c>
      <c r="F1942" s="402"/>
      <c r="G1942" s="524"/>
      <c r="H1942" s="405">
        <v>15120</v>
      </c>
      <c r="I1942" s="405">
        <v>22680</v>
      </c>
    </row>
    <row r="1943" spans="1:9" ht="18" customHeight="1" x14ac:dyDescent="0.25">
      <c r="A1943" s="328">
        <v>21020403</v>
      </c>
      <c r="B1943" s="409" t="s">
        <v>21</v>
      </c>
      <c r="C1943" s="328"/>
      <c r="D1943" s="328" t="s">
        <v>12</v>
      </c>
      <c r="E1943" s="335" t="s">
        <v>450</v>
      </c>
      <c r="F1943" s="402"/>
      <c r="G1943" s="524"/>
      <c r="H1943" s="405">
        <v>29755.86</v>
      </c>
      <c r="I1943" s="405">
        <v>44633.79</v>
      </c>
    </row>
    <row r="1944" spans="1:9" ht="18" customHeight="1" x14ac:dyDescent="0.25">
      <c r="A1944" s="328">
        <v>21020404</v>
      </c>
      <c r="B1944" s="409" t="s">
        <v>21</v>
      </c>
      <c r="C1944" s="328"/>
      <c r="D1944" s="328" t="s">
        <v>12</v>
      </c>
      <c r="E1944" s="335" t="s">
        <v>408</v>
      </c>
      <c r="F1944" s="402"/>
      <c r="G1944" s="524"/>
      <c r="H1944" s="535"/>
      <c r="I1944" s="405"/>
    </row>
    <row r="1945" spans="1:9" ht="18" customHeight="1" x14ac:dyDescent="0.25">
      <c r="A1945" s="328">
        <v>21020412</v>
      </c>
      <c r="B1945" s="409" t="s">
        <v>21</v>
      </c>
      <c r="C1945" s="328"/>
      <c r="D1945" s="328" t="s">
        <v>12</v>
      </c>
      <c r="E1945" s="335" t="s">
        <v>451</v>
      </c>
      <c r="F1945" s="402"/>
      <c r="G1945" s="524"/>
      <c r="H1945" s="405">
        <v>77755.759999999995</v>
      </c>
      <c r="I1945" s="405">
        <v>116633.64</v>
      </c>
    </row>
    <row r="1946" spans="1:9" ht="18" customHeight="1" x14ac:dyDescent="0.25">
      <c r="A1946" s="328">
        <v>21020415</v>
      </c>
      <c r="B1946" s="409" t="s">
        <v>21</v>
      </c>
      <c r="C1946" s="328"/>
      <c r="D1946" s="328" t="s">
        <v>12</v>
      </c>
      <c r="E1946" s="335" t="s">
        <v>452</v>
      </c>
      <c r="F1946" s="402"/>
      <c r="G1946" s="524"/>
      <c r="H1946" s="402"/>
      <c r="I1946" s="402"/>
    </row>
    <row r="1947" spans="1:9" ht="18" customHeight="1" x14ac:dyDescent="0.25">
      <c r="A1947" s="397">
        <v>21020500</v>
      </c>
      <c r="B1947" s="363"/>
      <c r="C1947" s="397"/>
      <c r="D1947" s="363"/>
      <c r="E1947" s="398" t="s">
        <v>465</v>
      </c>
      <c r="F1947" s="402"/>
      <c r="G1947" s="524"/>
      <c r="H1947" s="402"/>
      <c r="I1947" s="402"/>
    </row>
    <row r="1948" spans="1:9" ht="18" customHeight="1" x14ac:dyDescent="0.25">
      <c r="A1948" s="328">
        <v>21020501</v>
      </c>
      <c r="B1948" s="409" t="s">
        <v>21</v>
      </c>
      <c r="C1948" s="328"/>
      <c r="D1948" s="328" t="s">
        <v>12</v>
      </c>
      <c r="E1948" s="335" t="s">
        <v>448</v>
      </c>
      <c r="F1948" s="402"/>
      <c r="G1948" s="524"/>
      <c r="H1948" s="402"/>
      <c r="I1948" s="402"/>
    </row>
    <row r="1949" spans="1:9" ht="18" customHeight="1" x14ac:dyDescent="0.25">
      <c r="A1949" s="427">
        <v>21020502</v>
      </c>
      <c r="B1949" s="409" t="s">
        <v>21</v>
      </c>
      <c r="C1949" s="427"/>
      <c r="D1949" s="328" t="s">
        <v>12</v>
      </c>
      <c r="E1949" s="335" t="s">
        <v>449</v>
      </c>
      <c r="F1949" s="402"/>
      <c r="G1949" s="524"/>
      <c r="H1949" s="402"/>
      <c r="I1949" s="402"/>
    </row>
    <row r="1950" spans="1:9" ht="18" customHeight="1" x14ac:dyDescent="0.25">
      <c r="A1950" s="427">
        <v>21020503</v>
      </c>
      <c r="B1950" s="409" t="s">
        <v>21</v>
      </c>
      <c r="C1950" s="427"/>
      <c r="D1950" s="328" t="s">
        <v>12</v>
      </c>
      <c r="E1950" s="335" t="s">
        <v>450</v>
      </c>
      <c r="F1950" s="402"/>
      <c r="G1950" s="524"/>
      <c r="H1950" s="402"/>
      <c r="I1950" s="402"/>
    </row>
    <row r="1951" spans="1:9" ht="18" customHeight="1" x14ac:dyDescent="0.25">
      <c r="A1951" s="427">
        <v>21020504</v>
      </c>
      <c r="B1951" s="409" t="s">
        <v>21</v>
      </c>
      <c r="C1951" s="427"/>
      <c r="D1951" s="328" t="s">
        <v>12</v>
      </c>
      <c r="E1951" s="335" t="s">
        <v>408</v>
      </c>
      <c r="F1951" s="402"/>
      <c r="G1951" s="524"/>
      <c r="H1951" s="402"/>
      <c r="I1951" s="402"/>
    </row>
    <row r="1952" spans="1:9" ht="18" customHeight="1" x14ac:dyDescent="0.25">
      <c r="A1952" s="427">
        <v>21020512</v>
      </c>
      <c r="B1952" s="409" t="s">
        <v>21</v>
      </c>
      <c r="C1952" s="427"/>
      <c r="D1952" s="328" t="s">
        <v>12</v>
      </c>
      <c r="E1952" s="335" t="s">
        <v>451</v>
      </c>
      <c r="F1952" s="402"/>
      <c r="G1952" s="524"/>
      <c r="H1952" s="402"/>
      <c r="I1952" s="402"/>
    </row>
    <row r="1953" spans="1:9" ht="18" customHeight="1" x14ac:dyDescent="0.25">
      <c r="A1953" s="427">
        <v>21020515</v>
      </c>
      <c r="B1953" s="409" t="s">
        <v>21</v>
      </c>
      <c r="C1953" s="427"/>
      <c r="D1953" s="328" t="s">
        <v>12</v>
      </c>
      <c r="E1953" s="335" t="s">
        <v>452</v>
      </c>
      <c r="F1953" s="402"/>
      <c r="G1953" s="524"/>
      <c r="H1953" s="402"/>
      <c r="I1953" s="402"/>
    </row>
    <row r="1954" spans="1:9" ht="18" customHeight="1" x14ac:dyDescent="0.25">
      <c r="A1954" s="427"/>
      <c r="B1954" s="409" t="s">
        <v>21</v>
      </c>
      <c r="C1954" s="427"/>
      <c r="D1954" s="328" t="s">
        <v>12</v>
      </c>
      <c r="E1954" s="335" t="s">
        <v>532</v>
      </c>
      <c r="F1954" s="402"/>
      <c r="G1954" s="532">
        <v>425000</v>
      </c>
      <c r="H1954" s="422">
        <f>SUM(G1954/35000*20000)</f>
        <v>242857.14285714284</v>
      </c>
      <c r="I1954" s="406"/>
    </row>
    <row r="1955" spans="1:9" ht="18" customHeight="1" x14ac:dyDescent="0.25">
      <c r="A1955" s="423">
        <v>21020600</v>
      </c>
      <c r="B1955" s="424"/>
      <c r="C1955" s="425"/>
      <c r="D1955" s="424"/>
      <c r="E1955" s="398" t="s">
        <v>418</v>
      </c>
      <c r="F1955" s="402"/>
      <c r="G1955" s="524"/>
      <c r="H1955" s="402"/>
      <c r="I1955" s="402"/>
    </row>
    <row r="1956" spans="1:9" ht="18" customHeight="1" x14ac:dyDescent="0.25">
      <c r="A1956" s="538">
        <v>21020605</v>
      </c>
      <c r="B1956" s="409" t="s">
        <v>21</v>
      </c>
      <c r="C1956" s="427"/>
      <c r="D1956" s="328" t="s">
        <v>12</v>
      </c>
      <c r="E1956" s="401" t="s">
        <v>518</v>
      </c>
      <c r="F1956" s="402"/>
      <c r="G1956" s="524"/>
      <c r="H1956" s="402"/>
      <c r="I1956" s="402"/>
    </row>
    <row r="1957" spans="1:9" ht="18" customHeight="1" x14ac:dyDescent="0.25">
      <c r="A1957" s="410">
        <v>22020000</v>
      </c>
      <c r="B1957" s="411"/>
      <c r="C1957" s="410"/>
      <c r="D1957" s="411"/>
      <c r="E1957" s="412" t="s">
        <v>420</v>
      </c>
      <c r="F1957" s="402"/>
      <c r="G1957" s="524"/>
      <c r="H1957" s="402"/>
      <c r="I1957" s="402"/>
    </row>
    <row r="1958" spans="1:9" ht="18" customHeight="1" x14ac:dyDescent="0.25">
      <c r="A1958" s="410">
        <v>22020100</v>
      </c>
      <c r="B1958" s="411"/>
      <c r="C1958" s="410"/>
      <c r="D1958" s="411"/>
      <c r="E1958" s="412" t="s">
        <v>480</v>
      </c>
      <c r="F1958" s="402"/>
      <c r="G1958" s="524"/>
      <c r="H1958" s="402"/>
      <c r="I1958" s="402"/>
    </row>
    <row r="1959" spans="1:9" ht="18" customHeight="1" x14ac:dyDescent="0.25">
      <c r="A1959" s="334">
        <v>22020102</v>
      </c>
      <c r="B1959" s="409" t="s">
        <v>21</v>
      </c>
      <c r="C1959" s="334"/>
      <c r="D1959" s="328" t="s">
        <v>12</v>
      </c>
      <c r="E1959" s="413" t="s">
        <v>422</v>
      </c>
      <c r="F1959" s="402">
        <v>60000</v>
      </c>
      <c r="G1959" s="524">
        <v>100000</v>
      </c>
      <c r="H1959" s="429">
        <v>80000</v>
      </c>
      <c r="I1959" s="402">
        <v>200000</v>
      </c>
    </row>
    <row r="1960" spans="1:9" ht="18" customHeight="1" x14ac:dyDescent="0.25">
      <c r="A1960" s="410">
        <v>22021000</v>
      </c>
      <c r="B1960" s="411"/>
      <c r="C1960" s="410"/>
      <c r="D1960" s="411"/>
      <c r="E1960" s="412" t="s">
        <v>435</v>
      </c>
      <c r="F1960" s="402"/>
      <c r="G1960" s="524"/>
      <c r="H1960" s="402"/>
      <c r="I1960" s="402"/>
    </row>
    <row r="1961" spans="1:9" ht="18" customHeight="1" x14ac:dyDescent="0.25">
      <c r="A1961" s="334">
        <v>22021014</v>
      </c>
      <c r="B1961" s="409" t="s">
        <v>21</v>
      </c>
      <c r="C1961" s="334"/>
      <c r="D1961" s="328" t="s">
        <v>12</v>
      </c>
      <c r="E1961" s="335" t="s">
        <v>725</v>
      </c>
      <c r="F1961" s="402">
        <v>25000000</v>
      </c>
      <c r="G1961" s="524">
        <v>15000000</v>
      </c>
      <c r="H1961" s="429">
        <v>5000000</v>
      </c>
      <c r="I1961" s="402">
        <v>2890000</v>
      </c>
    </row>
    <row r="1962" spans="1:9" ht="18" customHeight="1" x14ac:dyDescent="0.25">
      <c r="A1962" s="334">
        <v>22021017</v>
      </c>
      <c r="B1962" s="409" t="s">
        <v>21</v>
      </c>
      <c r="C1962" s="334"/>
      <c r="D1962" s="328" t="s">
        <v>12</v>
      </c>
      <c r="E1962" s="335" t="s">
        <v>536</v>
      </c>
      <c r="F1962" s="402">
        <v>450000</v>
      </c>
      <c r="G1962" s="524">
        <v>1000000</v>
      </c>
      <c r="H1962" s="402"/>
      <c r="I1962" s="402">
        <v>100000</v>
      </c>
    </row>
    <row r="1963" spans="1:9" ht="18.75" x14ac:dyDescent="0.25">
      <c r="A1963" s="410"/>
      <c r="B1963" s="411"/>
      <c r="C1963" s="410"/>
      <c r="D1963" s="411"/>
      <c r="E1963" s="388" t="s">
        <v>53</v>
      </c>
      <c r="F1963" s="406">
        <f>SUM(F1925:F1956)</f>
        <v>1942108.9000000001</v>
      </c>
      <c r="G1963" s="406">
        <f t="shared" ref="G1963:I1963" si="95">SUM(G1925:G1956)</f>
        <v>3338163.35</v>
      </c>
      <c r="H1963" s="406">
        <f t="shared" si="95"/>
        <v>1287920.4228571428</v>
      </c>
      <c r="I1963" s="406">
        <f t="shared" si="95"/>
        <v>1647594.92</v>
      </c>
    </row>
    <row r="1964" spans="1:9" ht="18.75" x14ac:dyDescent="0.25">
      <c r="A1964" s="382"/>
      <c r="B1964" s="381"/>
      <c r="C1964" s="382"/>
      <c r="D1964" s="381"/>
      <c r="E1964" s="383" t="s">
        <v>420</v>
      </c>
      <c r="F1964" s="433">
        <f>SUM(F1961:F1962)</f>
        <v>25450000</v>
      </c>
      <c r="G1964" s="433">
        <f t="shared" ref="G1964:I1964" si="96">SUM(G1961:G1962)</f>
        <v>16000000</v>
      </c>
      <c r="H1964" s="433">
        <f t="shared" si="96"/>
        <v>5000000</v>
      </c>
      <c r="I1964" s="536">
        <f t="shared" si="96"/>
        <v>2990000</v>
      </c>
    </row>
    <row r="1965" spans="1:9" ht="18.75" x14ac:dyDescent="0.25">
      <c r="A1965" s="588"/>
      <c r="B1965" s="437"/>
      <c r="C1965" s="541"/>
      <c r="D1965" s="439"/>
      <c r="E1965" s="563" t="s">
        <v>57</v>
      </c>
      <c r="F1965" s="564">
        <f>SUM(F1963:F1964)</f>
        <v>27392108.899999999</v>
      </c>
      <c r="G1965" s="564">
        <f t="shared" ref="G1965:I1965" si="97">SUM(G1963:G1964)</f>
        <v>19338163.350000001</v>
      </c>
      <c r="H1965" s="564">
        <f t="shared" si="97"/>
        <v>6287920.422857143</v>
      </c>
      <c r="I1965" s="565">
        <f t="shared" si="97"/>
        <v>4637594.92</v>
      </c>
    </row>
    <row r="1966" spans="1:9" ht="18.75" x14ac:dyDescent="0.25">
      <c r="A1966" s="969" t="s">
        <v>85</v>
      </c>
      <c r="B1966" s="970"/>
      <c r="C1966" s="970"/>
      <c r="D1966" s="970"/>
      <c r="E1966" s="970"/>
      <c r="F1966" s="970"/>
      <c r="G1966" s="970"/>
      <c r="H1966" s="970"/>
      <c r="I1966" s="971"/>
    </row>
    <row r="1967" spans="1:9" ht="18.75" x14ac:dyDescent="0.25">
      <c r="A1967" s="972" t="s">
        <v>1</v>
      </c>
      <c r="B1967" s="973"/>
      <c r="C1967" s="973"/>
      <c r="D1967" s="973"/>
      <c r="E1967" s="973"/>
      <c r="F1967" s="973"/>
      <c r="G1967" s="973"/>
      <c r="H1967" s="973"/>
      <c r="I1967" s="974"/>
    </row>
    <row r="1968" spans="1:9" ht="18.75" x14ac:dyDescent="0.25">
      <c r="A1968" s="972" t="s">
        <v>58</v>
      </c>
      <c r="B1968" s="973"/>
      <c r="C1968" s="973"/>
      <c r="D1968" s="973"/>
      <c r="E1968" s="973"/>
      <c r="F1968" s="973"/>
      <c r="G1968" s="973"/>
      <c r="H1968" s="973"/>
      <c r="I1968" s="974"/>
    </row>
    <row r="1969" spans="1:9" ht="18.75" customHeight="1" x14ac:dyDescent="0.25">
      <c r="A1969" s="975" t="s">
        <v>379</v>
      </c>
      <c r="B1969" s="976"/>
      <c r="C1969" s="976"/>
      <c r="D1969" s="976"/>
      <c r="E1969" s="976"/>
      <c r="F1969" s="976"/>
      <c r="G1969" s="976"/>
      <c r="H1969" s="976"/>
      <c r="I1969" s="977"/>
    </row>
    <row r="1970" spans="1:9" ht="18.75" x14ac:dyDescent="0.25">
      <c r="A1970" s="978" t="s">
        <v>726</v>
      </c>
      <c r="B1970" s="979"/>
      <c r="C1970" s="979"/>
      <c r="D1970" s="979"/>
      <c r="E1970" s="979"/>
      <c r="F1970" s="979"/>
      <c r="G1970" s="979"/>
      <c r="H1970" s="979"/>
      <c r="I1970" s="980"/>
    </row>
    <row r="1971" spans="1:9" s="311" customFormat="1" ht="35.25" x14ac:dyDescent="0.25">
      <c r="A1971" s="390" t="s">
        <v>380</v>
      </c>
      <c r="B1971" s="322" t="s">
        <v>88</v>
      </c>
      <c r="C1971" s="322" t="s">
        <v>381</v>
      </c>
      <c r="D1971" s="322" t="s">
        <v>5</v>
      </c>
      <c r="E1971" s="391" t="s">
        <v>89</v>
      </c>
      <c r="F1971" s="322" t="s">
        <v>7</v>
      </c>
      <c r="G1971" s="322" t="s">
        <v>8</v>
      </c>
      <c r="H1971" s="320" t="s">
        <v>382</v>
      </c>
      <c r="I1971" s="416" t="s">
        <v>10</v>
      </c>
    </row>
    <row r="1972" spans="1:9" ht="18" customHeight="1" x14ac:dyDescent="0.25">
      <c r="A1972" s="444">
        <v>20000000</v>
      </c>
      <c r="B1972" s="443"/>
      <c r="C1972" s="444"/>
      <c r="D1972" s="443"/>
      <c r="E1972" s="445" t="s">
        <v>47</v>
      </c>
      <c r="F1972" s="421"/>
      <c r="G1972" s="421"/>
      <c r="H1972" s="421"/>
      <c r="I1972" s="421"/>
    </row>
    <row r="1973" spans="1:9" ht="18" customHeight="1" x14ac:dyDescent="0.25">
      <c r="A1973" s="397">
        <v>21000000</v>
      </c>
      <c r="B1973" s="363"/>
      <c r="C1973" s="397"/>
      <c r="D1973" s="363"/>
      <c r="E1973" s="398" t="s">
        <v>53</v>
      </c>
      <c r="F1973" s="369"/>
      <c r="G1973" s="369"/>
      <c r="H1973" s="369"/>
      <c r="I1973" s="369"/>
    </row>
    <row r="1974" spans="1:9" ht="18" customHeight="1" x14ac:dyDescent="0.25">
      <c r="A1974" s="397">
        <v>21010000</v>
      </c>
      <c r="B1974" s="363"/>
      <c r="C1974" s="397"/>
      <c r="D1974" s="363"/>
      <c r="E1974" s="398" t="s">
        <v>402</v>
      </c>
      <c r="F1974" s="369"/>
      <c r="G1974" s="369"/>
      <c r="H1974" s="369"/>
      <c r="I1974" s="369"/>
    </row>
    <row r="1975" spans="1:9" ht="18" customHeight="1" x14ac:dyDescent="0.25">
      <c r="A1975" s="328">
        <v>21010103</v>
      </c>
      <c r="B1975" s="409" t="s">
        <v>21</v>
      </c>
      <c r="C1975" s="328"/>
      <c r="D1975" s="328" t="s">
        <v>12</v>
      </c>
      <c r="E1975" s="401" t="s">
        <v>442</v>
      </c>
      <c r="F1975" s="402">
        <v>1143404.7</v>
      </c>
      <c r="G1975" s="524">
        <v>1715107.05</v>
      </c>
      <c r="H1975" s="404">
        <v>595117.19999999995</v>
      </c>
      <c r="I1975" s="404">
        <v>892675.8</v>
      </c>
    </row>
    <row r="1976" spans="1:9" ht="18" customHeight="1" x14ac:dyDescent="0.25">
      <c r="A1976" s="328">
        <v>21010104</v>
      </c>
      <c r="B1976" s="409" t="s">
        <v>21</v>
      </c>
      <c r="C1976" s="328"/>
      <c r="D1976" s="328" t="s">
        <v>12</v>
      </c>
      <c r="E1976" s="401" t="s">
        <v>443</v>
      </c>
      <c r="F1976" s="402">
        <v>0</v>
      </c>
      <c r="G1976" s="524">
        <v>0</v>
      </c>
      <c r="H1976" s="535"/>
      <c r="I1976" s="405"/>
    </row>
    <row r="1977" spans="1:9" ht="18" customHeight="1" x14ac:dyDescent="0.25">
      <c r="A1977" s="328">
        <v>21010105</v>
      </c>
      <c r="B1977" s="409" t="s">
        <v>21</v>
      </c>
      <c r="C1977" s="328"/>
      <c r="D1977" s="328" t="s">
        <v>12</v>
      </c>
      <c r="E1977" s="401" t="s">
        <v>444</v>
      </c>
      <c r="F1977" s="402">
        <v>0</v>
      </c>
      <c r="G1977" s="524">
        <v>0</v>
      </c>
      <c r="H1977" s="535"/>
      <c r="I1977" s="405"/>
    </row>
    <row r="1978" spans="1:9" ht="18" customHeight="1" x14ac:dyDescent="0.25">
      <c r="A1978" s="403">
        <v>21010106</v>
      </c>
      <c r="B1978" s="409" t="s">
        <v>21</v>
      </c>
      <c r="C1978" s="328"/>
      <c r="D1978" s="328" t="s">
        <v>12</v>
      </c>
      <c r="E1978" s="401" t="s">
        <v>462</v>
      </c>
      <c r="F1978" s="402">
        <v>0</v>
      </c>
      <c r="G1978" s="524">
        <v>0</v>
      </c>
      <c r="H1978" s="535"/>
      <c r="I1978" s="405"/>
    </row>
    <row r="1979" spans="1:9" ht="18" customHeight="1" x14ac:dyDescent="0.25">
      <c r="A1979" s="449"/>
      <c r="B1979" s="409" t="s">
        <v>21</v>
      </c>
      <c r="C1979" s="328"/>
      <c r="D1979" s="328" t="s">
        <v>12</v>
      </c>
      <c r="E1979" s="335" t="s">
        <v>513</v>
      </c>
      <c r="F1979" s="402">
        <v>0</v>
      </c>
      <c r="G1979" s="524">
        <v>0</v>
      </c>
      <c r="H1979" s="535"/>
      <c r="I1979" s="405">
        <v>120000</v>
      </c>
    </row>
    <row r="1980" spans="1:9" ht="18" customHeight="1" x14ac:dyDescent="0.25">
      <c r="A1980" s="397">
        <v>21020300</v>
      </c>
      <c r="B1980" s="363"/>
      <c r="C1980" s="397"/>
      <c r="D1980" s="363"/>
      <c r="E1980" s="398" t="s">
        <v>447</v>
      </c>
      <c r="F1980" s="402">
        <v>0</v>
      </c>
      <c r="G1980" s="524">
        <v>0</v>
      </c>
      <c r="H1980" s="405"/>
      <c r="I1980" s="405"/>
    </row>
    <row r="1981" spans="1:9" ht="18" customHeight="1" x14ac:dyDescent="0.25">
      <c r="A1981" s="328">
        <v>21020301</v>
      </c>
      <c r="B1981" s="409" t="s">
        <v>21</v>
      </c>
      <c r="C1981" s="328"/>
      <c r="D1981" s="328" t="s">
        <v>12</v>
      </c>
      <c r="E1981" s="335" t="s">
        <v>448</v>
      </c>
      <c r="F1981" s="402">
        <v>400191.9</v>
      </c>
      <c r="G1981" s="524">
        <v>600287.85</v>
      </c>
      <c r="H1981" s="405"/>
      <c r="I1981" s="405"/>
    </row>
    <row r="1982" spans="1:9" ht="18" customHeight="1" x14ac:dyDescent="0.25">
      <c r="A1982" s="328">
        <v>21020302</v>
      </c>
      <c r="B1982" s="409" t="s">
        <v>21</v>
      </c>
      <c r="C1982" s="328"/>
      <c r="D1982" s="328" t="s">
        <v>12</v>
      </c>
      <c r="E1982" s="335" t="s">
        <v>449</v>
      </c>
      <c r="F1982" s="402">
        <v>228682.3</v>
      </c>
      <c r="G1982" s="524">
        <v>343023.45</v>
      </c>
      <c r="H1982" s="405"/>
      <c r="I1982" s="405"/>
    </row>
    <row r="1983" spans="1:9" ht="18" customHeight="1" x14ac:dyDescent="0.25">
      <c r="A1983" s="328">
        <v>21020303</v>
      </c>
      <c r="B1983" s="409" t="s">
        <v>21</v>
      </c>
      <c r="C1983" s="328"/>
      <c r="D1983" s="328" t="s">
        <v>12</v>
      </c>
      <c r="E1983" s="335" t="s">
        <v>450</v>
      </c>
      <c r="F1983" s="402">
        <v>14688</v>
      </c>
      <c r="G1983" s="524">
        <v>22032</v>
      </c>
      <c r="H1983" s="405"/>
      <c r="I1983" s="405"/>
    </row>
    <row r="1984" spans="1:9" ht="18" customHeight="1" x14ac:dyDescent="0.25">
      <c r="A1984" s="328">
        <v>21020304</v>
      </c>
      <c r="B1984" s="409" t="s">
        <v>21</v>
      </c>
      <c r="C1984" s="328"/>
      <c r="D1984" s="328" t="s">
        <v>12</v>
      </c>
      <c r="E1984" s="335" t="s">
        <v>408</v>
      </c>
      <c r="F1984" s="402">
        <v>57171</v>
      </c>
      <c r="G1984" s="524">
        <v>85756.5</v>
      </c>
      <c r="H1984" s="535"/>
      <c r="I1984" s="405"/>
    </row>
    <row r="1985" spans="1:9" ht="18" customHeight="1" x14ac:dyDescent="0.25">
      <c r="A1985" s="328">
        <v>21020312</v>
      </c>
      <c r="B1985" s="409" t="s">
        <v>21</v>
      </c>
      <c r="C1985" s="328"/>
      <c r="D1985" s="328" t="s">
        <v>12</v>
      </c>
      <c r="E1985" s="335" t="s">
        <v>451</v>
      </c>
      <c r="F1985" s="402">
        <v>0</v>
      </c>
      <c r="G1985" s="524">
        <v>0</v>
      </c>
      <c r="H1985" s="405"/>
      <c r="I1985" s="405"/>
    </row>
    <row r="1986" spans="1:9" ht="18" customHeight="1" x14ac:dyDescent="0.25">
      <c r="A1986" s="328">
        <v>21020315</v>
      </c>
      <c r="B1986" s="409" t="s">
        <v>21</v>
      </c>
      <c r="C1986" s="328"/>
      <c r="D1986" s="328" t="s">
        <v>12</v>
      </c>
      <c r="E1986" s="335" t="s">
        <v>452</v>
      </c>
      <c r="F1986" s="402">
        <v>97971</v>
      </c>
      <c r="G1986" s="524">
        <v>146956.5</v>
      </c>
      <c r="H1986" s="535"/>
      <c r="I1986" s="405"/>
    </row>
    <row r="1987" spans="1:9" ht="18" customHeight="1" x14ac:dyDescent="0.25">
      <c r="A1987" s="403">
        <v>21020314</v>
      </c>
      <c r="B1987" s="409" t="s">
        <v>21</v>
      </c>
      <c r="C1987" s="328"/>
      <c r="D1987" s="328" t="s">
        <v>12</v>
      </c>
      <c r="E1987" s="335" t="s">
        <v>539</v>
      </c>
      <c r="F1987" s="402"/>
      <c r="G1987" s="524"/>
      <c r="H1987" s="535"/>
      <c r="I1987" s="405"/>
    </row>
    <row r="1988" spans="1:9" ht="18" customHeight="1" x14ac:dyDescent="0.25">
      <c r="A1988" s="403">
        <v>21020305</v>
      </c>
      <c r="B1988" s="409" t="s">
        <v>21</v>
      </c>
      <c r="C1988" s="328"/>
      <c r="D1988" s="328" t="s">
        <v>12</v>
      </c>
      <c r="E1988" s="335" t="s">
        <v>540</v>
      </c>
      <c r="F1988" s="402"/>
      <c r="G1988" s="524"/>
      <c r="H1988" s="535"/>
      <c r="I1988" s="405"/>
    </row>
    <row r="1989" spans="1:9" ht="18" customHeight="1" x14ac:dyDescent="0.25">
      <c r="A1989" s="403">
        <v>21020306</v>
      </c>
      <c r="B1989" s="409" t="s">
        <v>21</v>
      </c>
      <c r="C1989" s="328"/>
      <c r="D1989" s="328" t="s">
        <v>12</v>
      </c>
      <c r="E1989" s="335" t="s">
        <v>541</v>
      </c>
      <c r="F1989" s="402"/>
      <c r="G1989" s="524"/>
      <c r="H1989" s="535"/>
      <c r="I1989" s="405"/>
    </row>
    <row r="1990" spans="1:9" ht="18" customHeight="1" x14ac:dyDescent="0.25">
      <c r="A1990" s="397"/>
      <c r="B1990" s="363"/>
      <c r="C1990" s="397"/>
      <c r="D1990" s="363"/>
      <c r="E1990" s="398" t="s">
        <v>464</v>
      </c>
      <c r="F1990" s="402"/>
      <c r="G1990" s="524"/>
      <c r="H1990" s="405"/>
      <c r="I1990" s="405"/>
    </row>
    <row r="1991" spans="1:9" ht="18" customHeight="1" x14ac:dyDescent="0.25">
      <c r="A1991" s="328">
        <v>21020401</v>
      </c>
      <c r="B1991" s="409" t="s">
        <v>21</v>
      </c>
      <c r="C1991" s="328"/>
      <c r="D1991" s="328" t="s">
        <v>12</v>
      </c>
      <c r="E1991" s="335" t="s">
        <v>448</v>
      </c>
      <c r="F1991" s="402"/>
      <c r="G1991" s="524"/>
      <c r="H1991" s="405">
        <v>208291.02</v>
      </c>
      <c r="I1991" s="405">
        <v>312436.53000000003</v>
      </c>
    </row>
    <row r="1992" spans="1:9" ht="18" customHeight="1" x14ac:dyDescent="0.25">
      <c r="A1992" s="328">
        <v>21020402</v>
      </c>
      <c r="B1992" s="409" t="s">
        <v>21</v>
      </c>
      <c r="C1992" s="328"/>
      <c r="D1992" s="328" t="s">
        <v>12</v>
      </c>
      <c r="E1992" s="335" t="s">
        <v>449</v>
      </c>
      <c r="F1992" s="402"/>
      <c r="G1992" s="524"/>
      <c r="H1992" s="405">
        <v>119023.44</v>
      </c>
      <c r="I1992" s="405">
        <v>178535.16</v>
      </c>
    </row>
    <row r="1993" spans="1:9" ht="18" customHeight="1" x14ac:dyDescent="0.25">
      <c r="A1993" s="328">
        <v>21020403</v>
      </c>
      <c r="B1993" s="409" t="s">
        <v>21</v>
      </c>
      <c r="C1993" s="328"/>
      <c r="D1993" s="328" t="s">
        <v>12</v>
      </c>
      <c r="E1993" s="335" t="s">
        <v>450</v>
      </c>
      <c r="F1993" s="402"/>
      <c r="G1993" s="524"/>
      <c r="H1993" s="405">
        <v>15120</v>
      </c>
      <c r="I1993" s="405">
        <v>22680</v>
      </c>
    </row>
    <row r="1994" spans="1:9" ht="18" customHeight="1" x14ac:dyDescent="0.25">
      <c r="A1994" s="328">
        <v>21020404</v>
      </c>
      <c r="B1994" s="409" t="s">
        <v>21</v>
      </c>
      <c r="C1994" s="328"/>
      <c r="D1994" s="328" t="s">
        <v>12</v>
      </c>
      <c r="E1994" s="335" t="s">
        <v>408</v>
      </c>
      <c r="F1994" s="402"/>
      <c r="G1994" s="524"/>
      <c r="H1994" s="405">
        <v>29755.86</v>
      </c>
      <c r="I1994" s="405">
        <v>44633.79</v>
      </c>
    </row>
    <row r="1995" spans="1:9" ht="18" customHeight="1" x14ac:dyDescent="0.25">
      <c r="A1995" s="328">
        <v>21020412</v>
      </c>
      <c r="B1995" s="409" t="s">
        <v>21</v>
      </c>
      <c r="C1995" s="328"/>
      <c r="D1995" s="328" t="s">
        <v>12</v>
      </c>
      <c r="E1995" s="335" t="s">
        <v>451</v>
      </c>
      <c r="F1995" s="402"/>
      <c r="G1995" s="524"/>
      <c r="H1995" s="535"/>
      <c r="I1995" s="405"/>
    </row>
    <row r="1996" spans="1:9" ht="18" customHeight="1" x14ac:dyDescent="0.25">
      <c r="A1996" s="328">
        <v>21020415</v>
      </c>
      <c r="B1996" s="409" t="s">
        <v>21</v>
      </c>
      <c r="C1996" s="328"/>
      <c r="D1996" s="328" t="s">
        <v>12</v>
      </c>
      <c r="E1996" s="335" t="s">
        <v>452</v>
      </c>
      <c r="F1996" s="402"/>
      <c r="G1996" s="524"/>
      <c r="H1996" s="405">
        <v>77755.759999999995</v>
      </c>
      <c r="I1996" s="405">
        <v>116633.64</v>
      </c>
    </row>
    <row r="1997" spans="1:9" ht="18" customHeight="1" x14ac:dyDescent="0.25">
      <c r="A1997" s="397">
        <v>21020500</v>
      </c>
      <c r="B1997" s="363"/>
      <c r="C1997" s="397"/>
      <c r="D1997" s="363"/>
      <c r="E1997" s="398" t="s">
        <v>465</v>
      </c>
      <c r="F1997" s="402"/>
      <c r="G1997" s="524"/>
      <c r="H1997" s="402"/>
      <c r="I1997" s="402"/>
    </row>
    <row r="1998" spans="1:9" ht="18" customHeight="1" x14ac:dyDescent="0.25">
      <c r="A1998" s="328">
        <v>21020501</v>
      </c>
      <c r="B1998" s="409" t="s">
        <v>21</v>
      </c>
      <c r="C1998" s="328"/>
      <c r="D1998" s="328" t="s">
        <v>12</v>
      </c>
      <c r="E1998" s="335" t="s">
        <v>448</v>
      </c>
      <c r="F1998" s="402"/>
      <c r="G1998" s="524"/>
      <c r="H1998" s="402"/>
      <c r="I1998" s="402"/>
    </row>
    <row r="1999" spans="1:9" ht="18" customHeight="1" x14ac:dyDescent="0.25">
      <c r="A1999" s="427">
        <v>21020502</v>
      </c>
      <c r="B1999" s="409" t="s">
        <v>21</v>
      </c>
      <c r="C1999" s="427"/>
      <c r="D1999" s="328" t="s">
        <v>12</v>
      </c>
      <c r="E1999" s="335" t="s">
        <v>449</v>
      </c>
      <c r="F1999" s="402"/>
      <c r="G1999" s="524"/>
      <c r="H1999" s="402"/>
      <c r="I1999" s="402"/>
    </row>
    <row r="2000" spans="1:9" ht="18" customHeight="1" x14ac:dyDescent="0.25">
      <c r="A2000" s="427">
        <v>21020503</v>
      </c>
      <c r="B2000" s="409" t="s">
        <v>21</v>
      </c>
      <c r="C2000" s="427"/>
      <c r="D2000" s="328" t="s">
        <v>12</v>
      </c>
      <c r="E2000" s="335" t="s">
        <v>450</v>
      </c>
      <c r="F2000" s="402"/>
      <c r="G2000" s="524"/>
      <c r="H2000" s="402"/>
      <c r="I2000" s="402"/>
    </row>
    <row r="2001" spans="1:9" ht="18" customHeight="1" x14ac:dyDescent="0.25">
      <c r="A2001" s="427">
        <v>21020504</v>
      </c>
      <c r="B2001" s="409" t="s">
        <v>21</v>
      </c>
      <c r="C2001" s="427"/>
      <c r="D2001" s="328" t="s">
        <v>12</v>
      </c>
      <c r="E2001" s="335" t="s">
        <v>408</v>
      </c>
      <c r="F2001" s="402"/>
      <c r="G2001" s="524"/>
      <c r="H2001" s="402"/>
      <c r="I2001" s="402"/>
    </row>
    <row r="2002" spans="1:9" ht="18" customHeight="1" x14ac:dyDescent="0.25">
      <c r="A2002" s="427">
        <v>21020512</v>
      </c>
      <c r="B2002" s="409" t="s">
        <v>21</v>
      </c>
      <c r="C2002" s="427"/>
      <c r="D2002" s="328" t="s">
        <v>12</v>
      </c>
      <c r="E2002" s="335" t="s">
        <v>451</v>
      </c>
      <c r="F2002" s="402"/>
      <c r="G2002" s="402"/>
      <c r="H2002" s="402"/>
      <c r="I2002" s="402"/>
    </row>
    <row r="2003" spans="1:9" ht="18" customHeight="1" x14ac:dyDescent="0.25">
      <c r="A2003" s="427">
        <v>21020515</v>
      </c>
      <c r="B2003" s="409" t="s">
        <v>21</v>
      </c>
      <c r="C2003" s="427"/>
      <c r="D2003" s="328" t="s">
        <v>12</v>
      </c>
      <c r="E2003" s="335" t="s">
        <v>452</v>
      </c>
      <c r="F2003" s="402"/>
      <c r="G2003" s="402"/>
      <c r="H2003" s="402"/>
      <c r="I2003" s="402"/>
    </row>
    <row r="2004" spans="1:9" ht="18" customHeight="1" x14ac:dyDescent="0.25">
      <c r="A2004" s="427"/>
      <c r="B2004" s="409" t="s">
        <v>21</v>
      </c>
      <c r="C2004" s="427"/>
      <c r="D2004" s="328" t="s">
        <v>12</v>
      </c>
      <c r="E2004" s="335" t="s">
        <v>532</v>
      </c>
      <c r="F2004" s="402"/>
      <c r="G2004" s="406">
        <v>420000</v>
      </c>
      <c r="H2004" s="422">
        <f>SUM(G2004/35000*20000)</f>
        <v>240000</v>
      </c>
      <c r="I2004" s="406"/>
    </row>
    <row r="2005" spans="1:9" ht="18" customHeight="1" x14ac:dyDescent="0.25">
      <c r="A2005" s="423">
        <v>21020600</v>
      </c>
      <c r="B2005" s="424"/>
      <c r="C2005" s="425"/>
      <c r="D2005" s="424"/>
      <c r="E2005" s="398" t="s">
        <v>418</v>
      </c>
      <c r="F2005" s="402"/>
      <c r="G2005" s="402"/>
      <c r="H2005" s="402"/>
      <c r="I2005" s="402"/>
    </row>
    <row r="2006" spans="1:9" ht="18" customHeight="1" x14ac:dyDescent="0.25">
      <c r="A2006" s="538">
        <v>21020605</v>
      </c>
      <c r="B2006" s="409" t="s">
        <v>21</v>
      </c>
      <c r="C2006" s="427"/>
      <c r="D2006" s="328" t="s">
        <v>12</v>
      </c>
      <c r="E2006" s="401" t="s">
        <v>518</v>
      </c>
      <c r="F2006" s="402"/>
      <c r="G2006" s="402"/>
      <c r="H2006" s="402"/>
      <c r="I2006" s="402"/>
    </row>
    <row r="2007" spans="1:9" ht="18" customHeight="1" x14ac:dyDescent="0.25">
      <c r="A2007" s="410">
        <v>22020000</v>
      </c>
      <c r="B2007" s="411"/>
      <c r="C2007" s="410"/>
      <c r="D2007" s="411"/>
      <c r="E2007" s="412" t="s">
        <v>420</v>
      </c>
      <c r="F2007" s="402"/>
      <c r="G2007" s="402"/>
      <c r="H2007" s="402"/>
      <c r="I2007" s="402"/>
    </row>
    <row r="2008" spans="1:9" ht="18" customHeight="1" x14ac:dyDescent="0.25">
      <c r="A2008" s="410">
        <v>22020100</v>
      </c>
      <c r="B2008" s="411"/>
      <c r="C2008" s="410"/>
      <c r="D2008" s="411"/>
      <c r="E2008" s="412" t="s">
        <v>480</v>
      </c>
      <c r="F2008" s="402"/>
      <c r="G2008" s="402"/>
      <c r="H2008" s="402"/>
      <c r="I2008" s="402"/>
    </row>
    <row r="2009" spans="1:9" ht="18" customHeight="1" x14ac:dyDescent="0.25">
      <c r="A2009" s="492">
        <v>22020101</v>
      </c>
      <c r="B2009" s="409" t="s">
        <v>21</v>
      </c>
      <c r="C2009" s="492"/>
      <c r="D2009" s="328" t="s">
        <v>12</v>
      </c>
      <c r="E2009" s="568" t="s">
        <v>727</v>
      </c>
      <c r="F2009" s="576">
        <v>3000000</v>
      </c>
      <c r="G2009" s="402">
        <v>3500000</v>
      </c>
      <c r="H2009" s="576">
        <v>2800000</v>
      </c>
      <c r="I2009" s="402">
        <v>3500000</v>
      </c>
    </row>
    <row r="2010" spans="1:9" ht="18" customHeight="1" x14ac:dyDescent="0.25">
      <c r="A2010" s="492">
        <v>22020102</v>
      </c>
      <c r="B2010" s="409" t="s">
        <v>21</v>
      </c>
      <c r="C2010" s="492"/>
      <c r="D2010" s="328" t="s">
        <v>12</v>
      </c>
      <c r="E2010" s="568" t="s">
        <v>422</v>
      </c>
      <c r="F2010" s="576">
        <v>350000</v>
      </c>
      <c r="G2010" s="402">
        <v>500000</v>
      </c>
      <c r="H2010" s="576">
        <v>400000</v>
      </c>
      <c r="I2010" s="402">
        <v>500000</v>
      </c>
    </row>
    <row r="2011" spans="1:9" ht="18" customHeight="1" x14ac:dyDescent="0.25">
      <c r="A2011" s="492">
        <v>22020103</v>
      </c>
      <c r="B2011" s="409" t="s">
        <v>21</v>
      </c>
      <c r="C2011" s="492"/>
      <c r="D2011" s="328" t="s">
        <v>12</v>
      </c>
      <c r="E2011" s="568" t="s">
        <v>482</v>
      </c>
      <c r="F2011" s="576"/>
      <c r="G2011" s="402"/>
      <c r="H2011" s="576"/>
      <c r="I2011" s="402"/>
    </row>
    <row r="2012" spans="1:9" ht="18" customHeight="1" x14ac:dyDescent="0.25">
      <c r="A2012" s="492">
        <v>22020104</v>
      </c>
      <c r="B2012" s="409" t="s">
        <v>21</v>
      </c>
      <c r="C2012" s="492"/>
      <c r="D2012" s="328" t="s">
        <v>12</v>
      </c>
      <c r="E2012" s="568" t="s">
        <v>423</v>
      </c>
      <c r="F2012" s="576"/>
      <c r="G2012" s="402"/>
      <c r="H2012" s="576"/>
      <c r="I2012" s="402"/>
    </row>
    <row r="2013" spans="1:9" s="310" customFormat="1" ht="18" customHeight="1" x14ac:dyDescent="0.25">
      <c r="A2013" s="410" t="s">
        <v>708</v>
      </c>
      <c r="B2013" s="411"/>
      <c r="C2013" s="410"/>
      <c r="D2013" s="411"/>
      <c r="E2013" s="412" t="s">
        <v>435</v>
      </c>
      <c r="F2013" s="406"/>
      <c r="G2013" s="406"/>
      <c r="H2013" s="406"/>
      <c r="I2013" s="406"/>
    </row>
    <row r="2014" spans="1:9" ht="18" customHeight="1" x14ac:dyDescent="0.25">
      <c r="A2014" s="334" t="s">
        <v>728</v>
      </c>
      <c r="B2014" s="409" t="s">
        <v>21</v>
      </c>
      <c r="C2014" s="334"/>
      <c r="D2014" s="328" t="s">
        <v>12</v>
      </c>
      <c r="E2014" s="413" t="s">
        <v>436</v>
      </c>
      <c r="F2014" s="402"/>
      <c r="G2014" s="402"/>
      <c r="H2014" s="402"/>
      <c r="I2014" s="402"/>
    </row>
    <row r="2015" spans="1:9" ht="18" customHeight="1" x14ac:dyDescent="0.25">
      <c r="A2015" s="490">
        <v>220207</v>
      </c>
      <c r="B2015" s="571"/>
      <c r="C2015" s="572"/>
      <c r="D2015" s="573"/>
      <c r="E2015" s="491" t="s">
        <v>729</v>
      </c>
      <c r="F2015" s="402"/>
      <c r="G2015" s="402"/>
      <c r="H2015" s="402"/>
      <c r="I2015" s="402"/>
    </row>
    <row r="2016" spans="1:9" ht="41.1" customHeight="1" x14ac:dyDescent="0.25">
      <c r="A2016" s="569">
        <v>22020710</v>
      </c>
      <c r="B2016" s="409" t="s">
        <v>21</v>
      </c>
      <c r="C2016" s="572"/>
      <c r="D2016" s="328" t="s">
        <v>12</v>
      </c>
      <c r="E2016" s="679" t="s">
        <v>730</v>
      </c>
      <c r="F2016" s="402">
        <v>8000000</v>
      </c>
      <c r="G2016" s="402">
        <v>10000000</v>
      </c>
      <c r="H2016" s="402">
        <v>2000000</v>
      </c>
      <c r="I2016" s="402">
        <v>10000000</v>
      </c>
    </row>
    <row r="2017" spans="1:9" ht="30" customHeight="1" x14ac:dyDescent="0.25">
      <c r="A2017" s="334" t="s">
        <v>644</v>
      </c>
      <c r="B2017" s="409" t="s">
        <v>21</v>
      </c>
      <c r="C2017" s="334"/>
      <c r="D2017" s="328" t="s">
        <v>12</v>
      </c>
      <c r="E2017" s="413" t="s">
        <v>731</v>
      </c>
      <c r="F2017" s="402"/>
      <c r="G2017" s="524">
        <v>60000000</v>
      </c>
      <c r="H2017" s="402"/>
      <c r="I2017" s="402">
        <v>60000000</v>
      </c>
    </row>
    <row r="2018" spans="1:9" ht="18.75" x14ac:dyDescent="0.25">
      <c r="A2018" s="410"/>
      <c r="B2018" s="411"/>
      <c r="C2018" s="410"/>
      <c r="D2018" s="411"/>
      <c r="E2018" s="388" t="s">
        <v>53</v>
      </c>
      <c r="F2018" s="406">
        <f>SUM(F1975:F2006)</f>
        <v>1942108.9000000001</v>
      </c>
      <c r="G2018" s="406">
        <f t="shared" ref="G2018:I2018" si="98">SUM(G1975:G2006)</f>
        <v>3333163.35</v>
      </c>
      <c r="H2018" s="406">
        <f t="shared" si="98"/>
        <v>1285063.2799999998</v>
      </c>
      <c r="I2018" s="406">
        <f t="shared" si="98"/>
        <v>1687594.92</v>
      </c>
    </row>
    <row r="2019" spans="1:9" ht="18.75" x14ac:dyDescent="0.25">
      <c r="A2019" s="382"/>
      <c r="B2019" s="381"/>
      <c r="C2019" s="382"/>
      <c r="D2019" s="381"/>
      <c r="E2019" s="383" t="s">
        <v>420</v>
      </c>
      <c r="F2019" s="433">
        <f>SUM(F2009:F2017)</f>
        <v>11350000</v>
      </c>
      <c r="G2019" s="433">
        <f t="shared" ref="G2019:I2019" si="99">SUM(G2009:G2017)</f>
        <v>74000000</v>
      </c>
      <c r="H2019" s="433">
        <f t="shared" si="99"/>
        <v>5200000</v>
      </c>
      <c r="I2019" s="536">
        <f t="shared" si="99"/>
        <v>74000000</v>
      </c>
    </row>
    <row r="2020" spans="1:9" ht="18.75" x14ac:dyDescent="0.25">
      <c r="A2020" s="582"/>
      <c r="B2020" s="355"/>
      <c r="C2020" s="481"/>
      <c r="D2020" s="355"/>
      <c r="E2020" s="373" t="s">
        <v>57</v>
      </c>
      <c r="F2020" s="533">
        <f>SUM(F2018:F2019)</f>
        <v>13292108.9</v>
      </c>
      <c r="G2020" s="533">
        <f t="shared" ref="G2020:I2020" si="100">SUM(G2018:G2019)</f>
        <v>77333163.349999994</v>
      </c>
      <c r="H2020" s="533">
        <f t="shared" si="100"/>
        <v>6485063.2799999993</v>
      </c>
      <c r="I2020" s="537">
        <f t="shared" si="100"/>
        <v>75687594.920000002</v>
      </c>
    </row>
    <row r="2021" spans="1:9" ht="18.75" x14ac:dyDescent="0.25">
      <c r="A2021" s="969" t="s">
        <v>85</v>
      </c>
      <c r="B2021" s="970"/>
      <c r="C2021" s="970"/>
      <c r="D2021" s="970"/>
      <c r="E2021" s="970"/>
      <c r="F2021" s="970"/>
      <c r="G2021" s="970"/>
      <c r="H2021" s="970"/>
      <c r="I2021" s="971"/>
    </row>
    <row r="2022" spans="1:9" ht="18.75" x14ac:dyDescent="0.25">
      <c r="A2022" s="972" t="s">
        <v>1</v>
      </c>
      <c r="B2022" s="973"/>
      <c r="C2022" s="973"/>
      <c r="D2022" s="973"/>
      <c r="E2022" s="973"/>
      <c r="F2022" s="973"/>
      <c r="G2022" s="973"/>
      <c r="H2022" s="973"/>
      <c r="I2022" s="974"/>
    </row>
    <row r="2023" spans="1:9" ht="19.899999999999999" customHeight="1" x14ac:dyDescent="0.25">
      <c r="A2023" s="972" t="s">
        <v>58</v>
      </c>
      <c r="B2023" s="973"/>
      <c r="C2023" s="973"/>
      <c r="D2023" s="973"/>
      <c r="E2023" s="973"/>
      <c r="F2023" s="973"/>
      <c r="G2023" s="973"/>
      <c r="H2023" s="973"/>
      <c r="I2023" s="974"/>
    </row>
    <row r="2024" spans="1:9" ht="18.75" customHeight="1" x14ac:dyDescent="0.25">
      <c r="A2024" s="975" t="s">
        <v>493</v>
      </c>
      <c r="B2024" s="976"/>
      <c r="C2024" s="976"/>
      <c r="D2024" s="976"/>
      <c r="E2024" s="976"/>
      <c r="F2024" s="976"/>
      <c r="G2024" s="976"/>
      <c r="H2024" s="976"/>
      <c r="I2024" s="977"/>
    </row>
    <row r="2025" spans="1:9" ht="18.75" x14ac:dyDescent="0.25">
      <c r="A2025" s="984" t="s">
        <v>732</v>
      </c>
      <c r="B2025" s="985"/>
      <c r="C2025" s="985"/>
      <c r="D2025" s="985"/>
      <c r="E2025" s="985"/>
      <c r="F2025" s="985"/>
      <c r="G2025" s="985"/>
      <c r="H2025" s="985"/>
      <c r="I2025" s="986"/>
    </row>
    <row r="2026" spans="1:9" s="311" customFormat="1" ht="35.25" x14ac:dyDescent="0.25">
      <c r="A2026" s="390" t="s">
        <v>632</v>
      </c>
      <c r="B2026" s="322" t="s">
        <v>88</v>
      </c>
      <c r="C2026" s="322" t="s">
        <v>381</v>
      </c>
      <c r="D2026" s="322" t="s">
        <v>5</v>
      </c>
      <c r="E2026" s="391" t="s">
        <v>89</v>
      </c>
      <c r="F2026" s="322" t="s">
        <v>7</v>
      </c>
      <c r="G2026" s="322" t="s">
        <v>8</v>
      </c>
      <c r="H2026" s="320" t="s">
        <v>382</v>
      </c>
      <c r="I2026" s="416" t="s">
        <v>10</v>
      </c>
    </row>
    <row r="2027" spans="1:9" ht="18.75" x14ac:dyDescent="0.25">
      <c r="A2027" s="575">
        <v>53500100101</v>
      </c>
      <c r="B2027" s="409" t="s">
        <v>21</v>
      </c>
      <c r="C2027" s="575"/>
      <c r="D2027" s="328" t="s">
        <v>12</v>
      </c>
      <c r="E2027" s="680" t="s">
        <v>733</v>
      </c>
      <c r="F2027" s="531">
        <f>F2098</f>
        <v>56725624.850000001</v>
      </c>
      <c r="G2027" s="531">
        <f>G2098</f>
        <v>75378437.275000006</v>
      </c>
      <c r="H2027" s="531">
        <f>H2098</f>
        <v>49193603.3675</v>
      </c>
      <c r="I2027" s="367">
        <f>I2098</f>
        <v>107818274.87</v>
      </c>
    </row>
    <row r="2028" spans="1:9" ht="18.75" x14ac:dyDescent="0.25">
      <c r="A2028" s="410">
        <v>53500100102</v>
      </c>
      <c r="B2028" s="409" t="s">
        <v>21</v>
      </c>
      <c r="C2028" s="410"/>
      <c r="D2028" s="328" t="s">
        <v>12</v>
      </c>
      <c r="E2028" s="475" t="s">
        <v>734</v>
      </c>
      <c r="F2028" s="681">
        <f>F2152</f>
        <v>121721422.25</v>
      </c>
      <c r="G2028" s="681">
        <f>G2152</f>
        <v>168796739.965</v>
      </c>
      <c r="H2028" s="681">
        <f>H2152</f>
        <v>49879035.010000005</v>
      </c>
      <c r="I2028" s="686">
        <f>I2152</f>
        <v>67802279.039999992</v>
      </c>
    </row>
    <row r="2029" spans="1:9" ht="18.75" x14ac:dyDescent="0.25">
      <c r="A2029" s="410">
        <v>53500100103</v>
      </c>
      <c r="B2029" s="409" t="s">
        <v>21</v>
      </c>
      <c r="C2029" s="410"/>
      <c r="D2029" s="328" t="s">
        <v>12</v>
      </c>
      <c r="E2029" s="475" t="s">
        <v>735</v>
      </c>
      <c r="F2029" s="476">
        <f>F2206</f>
        <v>3250000</v>
      </c>
      <c r="G2029" s="476">
        <f>G2206</f>
        <v>4000000</v>
      </c>
      <c r="H2029" s="476">
        <f>H2206</f>
        <v>700000</v>
      </c>
      <c r="I2029" s="368">
        <f>I2206</f>
        <v>4000000</v>
      </c>
    </row>
    <row r="2030" spans="1:9" ht="27.95" customHeight="1" x14ac:dyDescent="0.25">
      <c r="A2030" s="382"/>
      <c r="B2030" s="381"/>
      <c r="C2030" s="382"/>
      <c r="D2030" s="381"/>
      <c r="E2030" s="382"/>
      <c r="F2030" s="433"/>
      <c r="G2030" s="433"/>
      <c r="H2030" s="433"/>
      <c r="I2030" s="536"/>
    </row>
    <row r="2031" spans="1:9" ht="27.95" customHeight="1" x14ac:dyDescent="0.25">
      <c r="A2031" s="582"/>
      <c r="B2031" s="355"/>
      <c r="C2031" s="481"/>
      <c r="D2031" s="355"/>
      <c r="E2031" s="481" t="s">
        <v>57</v>
      </c>
      <c r="F2031" s="374">
        <f>SUM(F2027:F2029)</f>
        <v>181697047.09999999</v>
      </c>
      <c r="G2031" s="374">
        <f t="shared" ref="G2031:I2031" si="101">SUM(G2027:G2029)</f>
        <v>248175177.24000001</v>
      </c>
      <c r="H2031" s="374">
        <f t="shared" si="101"/>
        <v>99772638.377499998</v>
      </c>
      <c r="I2031" s="418">
        <f t="shared" si="101"/>
        <v>179620553.91</v>
      </c>
    </row>
    <row r="2032" spans="1:9" ht="18.75" x14ac:dyDescent="0.25">
      <c r="A2032" s="987" t="s">
        <v>395</v>
      </c>
      <c r="B2032" s="988"/>
      <c r="C2032" s="988"/>
      <c r="D2032" s="988"/>
      <c r="E2032" s="988"/>
      <c r="F2032" s="988"/>
      <c r="G2032" s="988"/>
      <c r="H2032" s="988"/>
      <c r="I2032" s="989"/>
    </row>
    <row r="2033" spans="1:9" ht="18.75" x14ac:dyDescent="0.25">
      <c r="A2033" s="377"/>
      <c r="B2033" s="376"/>
      <c r="C2033" s="377"/>
      <c r="D2033" s="376"/>
      <c r="E2033" s="682" t="s">
        <v>53</v>
      </c>
      <c r="F2033" s="379">
        <f t="shared" ref="F2033:I2034" si="102">F2096+F2150+F2204</f>
        <v>70207047.099999994</v>
      </c>
      <c r="G2033" s="379">
        <f t="shared" si="102"/>
        <v>108250570.65000001</v>
      </c>
      <c r="H2033" s="379">
        <f t="shared" si="102"/>
        <v>41772638.377500005</v>
      </c>
      <c r="I2033" s="419">
        <f t="shared" si="102"/>
        <v>52820553.909999996</v>
      </c>
    </row>
    <row r="2034" spans="1:9" ht="18.75" x14ac:dyDescent="0.25">
      <c r="A2034" s="382"/>
      <c r="B2034" s="381"/>
      <c r="C2034" s="382"/>
      <c r="D2034" s="381"/>
      <c r="E2034" s="556" t="s">
        <v>420</v>
      </c>
      <c r="F2034" s="384">
        <f t="shared" si="102"/>
        <v>111490000</v>
      </c>
      <c r="G2034" s="384">
        <f t="shared" si="102"/>
        <v>139924606.59</v>
      </c>
      <c r="H2034" s="384">
        <f t="shared" si="102"/>
        <v>58000000</v>
      </c>
      <c r="I2034" s="420">
        <f t="shared" si="102"/>
        <v>126800000</v>
      </c>
    </row>
    <row r="2035" spans="1:9" ht="18.75" x14ac:dyDescent="0.25">
      <c r="A2035" s="582"/>
      <c r="B2035" s="355"/>
      <c r="C2035" s="481"/>
      <c r="D2035" s="355"/>
      <c r="E2035" s="481" t="s">
        <v>57</v>
      </c>
      <c r="F2035" s="374">
        <f>F2033+F2034</f>
        <v>181697047.09999999</v>
      </c>
      <c r="G2035" s="374">
        <f t="shared" ref="G2035:I2035" si="103">G2033+G2034</f>
        <v>248175177.24000001</v>
      </c>
      <c r="H2035" s="374">
        <f t="shared" si="103"/>
        <v>99772638.377499998</v>
      </c>
      <c r="I2035" s="418">
        <f t="shared" si="103"/>
        <v>179620553.91</v>
      </c>
    </row>
    <row r="2036" spans="1:9" ht="18.75" x14ac:dyDescent="0.25">
      <c r="A2036" s="969" t="s">
        <v>85</v>
      </c>
      <c r="B2036" s="970"/>
      <c r="C2036" s="970"/>
      <c r="D2036" s="970"/>
      <c r="E2036" s="970"/>
      <c r="F2036" s="970"/>
      <c r="G2036" s="970"/>
      <c r="H2036" s="970"/>
      <c r="I2036" s="971"/>
    </row>
    <row r="2037" spans="1:9" ht="18.75" x14ac:dyDescent="0.25">
      <c r="A2037" s="972" t="s">
        <v>1</v>
      </c>
      <c r="B2037" s="973"/>
      <c r="C2037" s="973"/>
      <c r="D2037" s="973"/>
      <c r="E2037" s="973"/>
      <c r="F2037" s="973"/>
      <c r="G2037" s="973"/>
      <c r="H2037" s="973"/>
      <c r="I2037" s="974"/>
    </row>
    <row r="2038" spans="1:9" ht="18.75" x14ac:dyDescent="0.25">
      <c r="A2038" s="972" t="s">
        <v>58</v>
      </c>
      <c r="B2038" s="973"/>
      <c r="C2038" s="973"/>
      <c r="D2038" s="973"/>
      <c r="E2038" s="973"/>
      <c r="F2038" s="973"/>
      <c r="G2038" s="973"/>
      <c r="H2038" s="973"/>
      <c r="I2038" s="974"/>
    </row>
    <row r="2039" spans="1:9" ht="18.75" customHeight="1" x14ac:dyDescent="0.25">
      <c r="A2039" s="975" t="s">
        <v>379</v>
      </c>
      <c r="B2039" s="976"/>
      <c r="C2039" s="976"/>
      <c r="D2039" s="976"/>
      <c r="E2039" s="976"/>
      <c r="F2039" s="976"/>
      <c r="G2039" s="976"/>
      <c r="H2039" s="976"/>
      <c r="I2039" s="977"/>
    </row>
    <row r="2040" spans="1:9" ht="18.75" x14ac:dyDescent="0.25">
      <c r="A2040" s="978" t="s">
        <v>736</v>
      </c>
      <c r="B2040" s="979"/>
      <c r="C2040" s="979"/>
      <c r="D2040" s="979"/>
      <c r="E2040" s="979"/>
      <c r="F2040" s="979"/>
      <c r="G2040" s="979"/>
      <c r="H2040" s="979"/>
      <c r="I2040" s="980"/>
    </row>
    <row r="2041" spans="1:9" ht="35.25" x14ac:dyDescent="0.25">
      <c r="A2041" s="390" t="s">
        <v>380</v>
      </c>
      <c r="B2041" s="559" t="s">
        <v>88</v>
      </c>
      <c r="C2041" s="322" t="s">
        <v>381</v>
      </c>
      <c r="D2041" s="559" t="s">
        <v>5</v>
      </c>
      <c r="E2041" s="391" t="s">
        <v>89</v>
      </c>
      <c r="F2041" s="322" t="s">
        <v>7</v>
      </c>
      <c r="G2041" s="322" t="s">
        <v>8</v>
      </c>
      <c r="H2041" s="320" t="s">
        <v>382</v>
      </c>
      <c r="I2041" s="416" t="s">
        <v>10</v>
      </c>
    </row>
    <row r="2042" spans="1:9" ht="18" customHeight="1" x14ac:dyDescent="0.25">
      <c r="A2042" s="363">
        <v>20000000</v>
      </c>
      <c r="B2042" s="363"/>
      <c r="C2042" s="363"/>
      <c r="D2042" s="363"/>
      <c r="E2042" s="683" t="s">
        <v>47</v>
      </c>
      <c r="F2042" s="684"/>
      <c r="G2042" s="684"/>
      <c r="H2042" s="684"/>
      <c r="I2042" s="684"/>
    </row>
    <row r="2043" spans="1:9" ht="18" customHeight="1" x14ac:dyDescent="0.25">
      <c r="A2043" s="363">
        <v>21000000</v>
      </c>
      <c r="B2043" s="363"/>
      <c r="C2043" s="363"/>
      <c r="D2043" s="363"/>
      <c r="E2043" s="683" t="s">
        <v>53</v>
      </c>
      <c r="F2043" s="684"/>
      <c r="G2043" s="684"/>
      <c r="H2043" s="684"/>
      <c r="I2043" s="684"/>
    </row>
    <row r="2044" spans="1:9" ht="18" customHeight="1" x14ac:dyDescent="0.25">
      <c r="A2044" s="363">
        <v>21010000</v>
      </c>
      <c r="B2044" s="363"/>
      <c r="C2044" s="363"/>
      <c r="D2044" s="363"/>
      <c r="E2044" s="683" t="s">
        <v>402</v>
      </c>
      <c r="F2044" s="684"/>
      <c r="G2044" s="684"/>
      <c r="H2044" s="684"/>
      <c r="I2044" s="684"/>
    </row>
    <row r="2045" spans="1:9" ht="18" customHeight="1" x14ac:dyDescent="0.25">
      <c r="A2045" s="328">
        <v>21010103</v>
      </c>
      <c r="B2045" s="409" t="s">
        <v>21</v>
      </c>
      <c r="C2045" s="328"/>
      <c r="D2045" s="328" t="s">
        <v>12</v>
      </c>
      <c r="E2045" s="401" t="s">
        <v>442</v>
      </c>
      <c r="F2045" s="402">
        <v>644175.9</v>
      </c>
      <c r="G2045" s="524">
        <v>966263.85</v>
      </c>
      <c r="H2045" s="404">
        <v>10304248.880000001</v>
      </c>
      <c r="I2045" s="687">
        <v>15456373.32</v>
      </c>
    </row>
    <row r="2046" spans="1:9" ht="18" customHeight="1" x14ac:dyDescent="0.25">
      <c r="A2046" s="328">
        <v>21010104</v>
      </c>
      <c r="B2046" s="409" t="s">
        <v>21</v>
      </c>
      <c r="C2046" s="328"/>
      <c r="D2046" s="328" t="s">
        <v>12</v>
      </c>
      <c r="E2046" s="401" t="s">
        <v>443</v>
      </c>
      <c r="F2046" s="402">
        <v>2224637.85</v>
      </c>
      <c r="G2046" s="524">
        <v>3336956.7749999999</v>
      </c>
      <c r="H2046" s="405">
        <v>4044100.56</v>
      </c>
      <c r="I2046" s="688">
        <v>6066150.8399999999</v>
      </c>
    </row>
    <row r="2047" spans="1:9" ht="18" customHeight="1" x14ac:dyDescent="0.25">
      <c r="A2047" s="328">
        <v>21010105</v>
      </c>
      <c r="B2047" s="409" t="s">
        <v>21</v>
      </c>
      <c r="C2047" s="328"/>
      <c r="D2047" s="328" t="s">
        <v>12</v>
      </c>
      <c r="E2047" s="401" t="s">
        <v>444</v>
      </c>
      <c r="F2047" s="402">
        <v>0</v>
      </c>
      <c r="G2047" s="524">
        <v>0</v>
      </c>
      <c r="H2047" s="685"/>
      <c r="I2047" s="688"/>
    </row>
    <row r="2048" spans="1:9" ht="18" customHeight="1" x14ac:dyDescent="0.25">
      <c r="A2048" s="403">
        <v>21010106</v>
      </c>
      <c r="B2048" s="409" t="s">
        <v>21</v>
      </c>
      <c r="C2048" s="328"/>
      <c r="D2048" s="328" t="s">
        <v>12</v>
      </c>
      <c r="E2048" s="401" t="s">
        <v>462</v>
      </c>
      <c r="F2048" s="402">
        <v>0</v>
      </c>
      <c r="G2048" s="524">
        <v>0</v>
      </c>
      <c r="H2048" s="685"/>
      <c r="I2048" s="688"/>
    </row>
    <row r="2049" spans="1:9" ht="18" customHeight="1" x14ac:dyDescent="0.25">
      <c r="A2049" s="449"/>
      <c r="B2049" s="409" t="s">
        <v>21</v>
      </c>
      <c r="C2049" s="328"/>
      <c r="D2049" s="328" t="s">
        <v>12</v>
      </c>
      <c r="E2049" s="335" t="s">
        <v>737</v>
      </c>
      <c r="F2049" s="402">
        <v>0</v>
      </c>
      <c r="G2049" s="524">
        <v>0</v>
      </c>
      <c r="H2049" s="685"/>
      <c r="I2049" s="688">
        <v>80000</v>
      </c>
    </row>
    <row r="2050" spans="1:9" ht="18" customHeight="1" x14ac:dyDescent="0.25">
      <c r="A2050" s="397">
        <v>21020300</v>
      </c>
      <c r="B2050" s="363"/>
      <c r="C2050" s="397"/>
      <c r="D2050" s="363"/>
      <c r="E2050" s="398" t="s">
        <v>447</v>
      </c>
      <c r="F2050" s="402">
        <v>0</v>
      </c>
      <c r="G2050" s="524">
        <v>0</v>
      </c>
      <c r="H2050" s="685"/>
      <c r="I2050" s="688"/>
    </row>
    <row r="2051" spans="1:9" ht="18" customHeight="1" x14ac:dyDescent="0.25">
      <c r="A2051" s="328">
        <v>21020301</v>
      </c>
      <c r="B2051" s="409" t="s">
        <v>21</v>
      </c>
      <c r="C2051" s="328"/>
      <c r="D2051" s="328" t="s">
        <v>12</v>
      </c>
      <c r="E2051" s="335" t="s">
        <v>448</v>
      </c>
      <c r="F2051" s="402">
        <v>219509.95</v>
      </c>
      <c r="G2051" s="524">
        <v>329264.92499999999</v>
      </c>
      <c r="H2051" s="685"/>
      <c r="I2051" s="688"/>
    </row>
    <row r="2052" spans="1:9" ht="18" customHeight="1" x14ac:dyDescent="0.25">
      <c r="A2052" s="328">
        <v>21020302</v>
      </c>
      <c r="B2052" s="409" t="s">
        <v>21</v>
      </c>
      <c r="C2052" s="328"/>
      <c r="D2052" s="328" t="s">
        <v>12</v>
      </c>
      <c r="E2052" s="335" t="s">
        <v>449</v>
      </c>
      <c r="F2052" s="402">
        <v>125435.35</v>
      </c>
      <c r="G2052" s="524">
        <v>188153.02499999999</v>
      </c>
      <c r="H2052" s="405">
        <v>910040.32</v>
      </c>
      <c r="I2052" s="688">
        <v>1365060.48</v>
      </c>
    </row>
    <row r="2053" spans="1:9" ht="18" customHeight="1" x14ac:dyDescent="0.25">
      <c r="A2053" s="328">
        <v>21020303</v>
      </c>
      <c r="B2053" s="409" t="s">
        <v>21</v>
      </c>
      <c r="C2053" s="328"/>
      <c r="D2053" s="328" t="s">
        <v>12</v>
      </c>
      <c r="E2053" s="335" t="s">
        <v>450</v>
      </c>
      <c r="F2053" s="402">
        <v>7344</v>
      </c>
      <c r="G2053" s="524">
        <v>11016</v>
      </c>
      <c r="H2053" s="405">
        <v>225600</v>
      </c>
      <c r="I2053" s="688">
        <v>338400</v>
      </c>
    </row>
    <row r="2054" spans="1:9" ht="18" customHeight="1" x14ac:dyDescent="0.25">
      <c r="A2054" s="328">
        <v>21020304</v>
      </c>
      <c r="B2054" s="409" t="s">
        <v>21</v>
      </c>
      <c r="C2054" s="328"/>
      <c r="D2054" s="328" t="s">
        <v>12</v>
      </c>
      <c r="E2054" s="335" t="s">
        <v>408</v>
      </c>
      <c r="F2054" s="402">
        <v>31359.05</v>
      </c>
      <c r="G2054" s="524">
        <v>47038.574999999997</v>
      </c>
      <c r="H2054" s="405">
        <v>240792.8</v>
      </c>
      <c r="I2054" s="688">
        <v>361189.2</v>
      </c>
    </row>
    <row r="2055" spans="1:9" ht="18" customHeight="1" x14ac:dyDescent="0.25">
      <c r="A2055" s="328">
        <v>21020312</v>
      </c>
      <c r="B2055" s="409" t="s">
        <v>21</v>
      </c>
      <c r="C2055" s="328"/>
      <c r="D2055" s="328" t="s">
        <v>12</v>
      </c>
      <c r="E2055" s="335" t="s">
        <v>451</v>
      </c>
      <c r="F2055" s="402">
        <v>0</v>
      </c>
      <c r="G2055" s="524">
        <v>0</v>
      </c>
      <c r="H2055" s="685"/>
      <c r="I2055" s="688"/>
    </row>
    <row r="2056" spans="1:9" ht="18" customHeight="1" x14ac:dyDescent="0.25">
      <c r="A2056" s="328">
        <v>21020315</v>
      </c>
      <c r="B2056" s="409" t="s">
        <v>21</v>
      </c>
      <c r="C2056" s="328"/>
      <c r="D2056" s="328" t="s">
        <v>12</v>
      </c>
      <c r="E2056" s="335" t="s">
        <v>452</v>
      </c>
      <c r="F2056" s="402">
        <v>51759.05</v>
      </c>
      <c r="G2056" s="524">
        <v>77638.574999999997</v>
      </c>
      <c r="H2056" s="685"/>
      <c r="I2056" s="688"/>
    </row>
    <row r="2057" spans="1:9" ht="18" customHeight="1" x14ac:dyDescent="0.25">
      <c r="A2057" s="403">
        <v>21020314</v>
      </c>
      <c r="B2057" s="409" t="s">
        <v>21</v>
      </c>
      <c r="C2057" s="328"/>
      <c r="D2057" s="328" t="s">
        <v>12</v>
      </c>
      <c r="E2057" s="335" t="s">
        <v>539</v>
      </c>
      <c r="F2057" s="402">
        <v>0</v>
      </c>
      <c r="G2057" s="524">
        <v>0</v>
      </c>
      <c r="H2057" s="405">
        <v>328736.8</v>
      </c>
      <c r="I2057" s="688">
        <v>493105.2</v>
      </c>
    </row>
    <row r="2058" spans="1:9" ht="18" customHeight="1" x14ac:dyDescent="0.25">
      <c r="A2058" s="403">
        <v>21020305</v>
      </c>
      <c r="B2058" s="409" t="s">
        <v>21</v>
      </c>
      <c r="C2058" s="328"/>
      <c r="D2058" s="328" t="s">
        <v>12</v>
      </c>
      <c r="E2058" s="335" t="s">
        <v>540</v>
      </c>
      <c r="F2058" s="402">
        <v>0</v>
      </c>
      <c r="G2058" s="524">
        <v>0</v>
      </c>
      <c r="H2058" s="405">
        <v>188000</v>
      </c>
      <c r="I2058" s="688">
        <v>282000</v>
      </c>
    </row>
    <row r="2059" spans="1:9" ht="18" customHeight="1" x14ac:dyDescent="0.25">
      <c r="A2059" s="403">
        <v>21020306</v>
      </c>
      <c r="B2059" s="409" t="s">
        <v>21</v>
      </c>
      <c r="C2059" s="328"/>
      <c r="D2059" s="328" t="s">
        <v>12</v>
      </c>
      <c r="E2059" s="335" t="s">
        <v>541</v>
      </c>
      <c r="F2059" s="402">
        <v>0</v>
      </c>
      <c r="G2059" s="524">
        <v>0</v>
      </c>
      <c r="H2059" s="535"/>
      <c r="I2059" s="405"/>
    </row>
    <row r="2060" spans="1:9" ht="18" customHeight="1" x14ac:dyDescent="0.25">
      <c r="A2060" s="397">
        <v>21020400</v>
      </c>
      <c r="B2060" s="363"/>
      <c r="C2060" s="397"/>
      <c r="D2060" s="363"/>
      <c r="E2060" s="398" t="s">
        <v>464</v>
      </c>
      <c r="F2060" s="402">
        <v>0</v>
      </c>
      <c r="G2060" s="524">
        <v>0</v>
      </c>
      <c r="H2060" s="405">
        <v>184109.27</v>
      </c>
      <c r="I2060" s="405">
        <v>276163.90000000002</v>
      </c>
    </row>
    <row r="2061" spans="1:9" ht="18" customHeight="1" x14ac:dyDescent="0.25">
      <c r="A2061" s="328">
        <v>21020401</v>
      </c>
      <c r="B2061" s="409" t="s">
        <v>21</v>
      </c>
      <c r="C2061" s="328"/>
      <c r="D2061" s="328" t="s">
        <v>12</v>
      </c>
      <c r="E2061" s="335" t="s">
        <v>448</v>
      </c>
      <c r="F2061" s="402">
        <v>778626.35</v>
      </c>
      <c r="G2061" s="524">
        <v>1167939.5249999999</v>
      </c>
      <c r="H2061" s="405">
        <v>105205.29</v>
      </c>
      <c r="I2061" s="405">
        <v>157807.94</v>
      </c>
    </row>
    <row r="2062" spans="1:9" ht="18" customHeight="1" x14ac:dyDescent="0.25">
      <c r="A2062" s="328">
        <v>21020402</v>
      </c>
      <c r="B2062" s="409" t="s">
        <v>21</v>
      </c>
      <c r="C2062" s="328"/>
      <c r="D2062" s="328" t="s">
        <v>12</v>
      </c>
      <c r="E2062" s="335" t="s">
        <v>449</v>
      </c>
      <c r="F2062" s="402">
        <v>444929.95</v>
      </c>
      <c r="G2062" s="524">
        <v>667394.92500000005</v>
      </c>
      <c r="H2062" s="405">
        <v>10080</v>
      </c>
      <c r="I2062" s="405">
        <v>15120</v>
      </c>
    </row>
    <row r="2063" spans="1:9" ht="18" customHeight="1" x14ac:dyDescent="0.25">
      <c r="A2063" s="328">
        <v>21020403</v>
      </c>
      <c r="B2063" s="409" t="s">
        <v>21</v>
      </c>
      <c r="C2063" s="328"/>
      <c r="D2063" s="328" t="s">
        <v>12</v>
      </c>
      <c r="E2063" s="335" t="s">
        <v>450</v>
      </c>
      <c r="F2063" s="402">
        <v>44982</v>
      </c>
      <c r="G2063" s="524">
        <v>67473</v>
      </c>
      <c r="H2063" s="405">
        <v>26301.33</v>
      </c>
      <c r="I2063" s="405">
        <v>39451.99</v>
      </c>
    </row>
    <row r="2064" spans="1:9" ht="18" customHeight="1" x14ac:dyDescent="0.25">
      <c r="A2064" s="328">
        <v>21020404</v>
      </c>
      <c r="B2064" s="409" t="s">
        <v>21</v>
      </c>
      <c r="C2064" s="328"/>
      <c r="D2064" s="328" t="s">
        <v>12</v>
      </c>
      <c r="E2064" s="335" t="s">
        <v>408</v>
      </c>
      <c r="F2064" s="402">
        <v>111232.7</v>
      </c>
      <c r="G2064" s="524">
        <v>166849.04999999999</v>
      </c>
      <c r="H2064" s="535"/>
      <c r="I2064" s="405"/>
    </row>
    <row r="2065" spans="1:9" ht="18" customHeight="1" x14ac:dyDescent="0.25">
      <c r="A2065" s="328">
        <v>21020412</v>
      </c>
      <c r="B2065" s="409" t="s">
        <v>21</v>
      </c>
      <c r="C2065" s="328"/>
      <c r="D2065" s="328" t="s">
        <v>12</v>
      </c>
      <c r="E2065" s="335" t="s">
        <v>451</v>
      </c>
      <c r="F2065" s="402">
        <v>0</v>
      </c>
      <c r="G2065" s="524">
        <v>0</v>
      </c>
      <c r="H2065" s="405">
        <v>58301.33</v>
      </c>
      <c r="I2065" s="405">
        <v>87452</v>
      </c>
    </row>
    <row r="2066" spans="1:9" ht="18" customHeight="1" x14ac:dyDescent="0.25">
      <c r="A2066" s="328">
        <v>21020415</v>
      </c>
      <c r="B2066" s="409" t="s">
        <v>21</v>
      </c>
      <c r="C2066" s="328"/>
      <c r="D2066" s="328" t="s">
        <v>12</v>
      </c>
      <c r="E2066" s="335" t="s">
        <v>452</v>
      </c>
      <c r="F2066" s="402">
        <v>131632.70000000001</v>
      </c>
      <c r="G2066" s="524">
        <v>197449.05</v>
      </c>
      <c r="H2066" s="422">
        <f>SUM(G2066/12*9)</f>
        <v>148086.78749999998</v>
      </c>
      <c r="I2066" s="402"/>
    </row>
    <row r="2067" spans="1:9" ht="18" customHeight="1" x14ac:dyDescent="0.25">
      <c r="A2067" s="397">
        <v>21020500</v>
      </c>
      <c r="B2067" s="363"/>
      <c r="C2067" s="397"/>
      <c r="D2067" s="363"/>
      <c r="E2067" s="398" t="s">
        <v>465</v>
      </c>
      <c r="F2067" s="402">
        <v>0</v>
      </c>
      <c r="G2067" s="524">
        <v>0</v>
      </c>
      <c r="H2067" s="402"/>
      <c r="I2067" s="402"/>
    </row>
    <row r="2068" spans="1:9" ht="18" customHeight="1" x14ac:dyDescent="0.25">
      <c r="A2068" s="328">
        <v>21020501</v>
      </c>
      <c r="B2068" s="409" t="s">
        <v>21</v>
      </c>
      <c r="C2068" s="328"/>
      <c r="D2068" s="328" t="s">
        <v>12</v>
      </c>
      <c r="E2068" s="335" t="s">
        <v>448</v>
      </c>
      <c r="F2068" s="402">
        <v>0</v>
      </c>
      <c r="G2068" s="524">
        <v>0</v>
      </c>
      <c r="H2068" s="402"/>
      <c r="I2068" s="402"/>
    </row>
    <row r="2069" spans="1:9" ht="18" customHeight="1" x14ac:dyDescent="0.25">
      <c r="A2069" s="427">
        <v>21020502</v>
      </c>
      <c r="B2069" s="409" t="s">
        <v>21</v>
      </c>
      <c r="C2069" s="427"/>
      <c r="D2069" s="328" t="s">
        <v>12</v>
      </c>
      <c r="E2069" s="335" t="s">
        <v>449</v>
      </c>
      <c r="F2069" s="402">
        <v>0</v>
      </c>
      <c r="G2069" s="524">
        <v>0</v>
      </c>
      <c r="H2069" s="402"/>
      <c r="I2069" s="402"/>
    </row>
    <row r="2070" spans="1:9" ht="18" customHeight="1" x14ac:dyDescent="0.25">
      <c r="A2070" s="427">
        <v>21020503</v>
      </c>
      <c r="B2070" s="409" t="s">
        <v>21</v>
      </c>
      <c r="C2070" s="427"/>
      <c r="D2070" s="328" t="s">
        <v>12</v>
      </c>
      <c r="E2070" s="335" t="s">
        <v>450</v>
      </c>
      <c r="F2070" s="402">
        <v>0</v>
      </c>
      <c r="G2070" s="524">
        <v>0</v>
      </c>
      <c r="H2070" s="402"/>
      <c r="I2070" s="402"/>
    </row>
    <row r="2071" spans="1:9" ht="18" customHeight="1" x14ac:dyDescent="0.25">
      <c r="A2071" s="427">
        <v>21020504</v>
      </c>
      <c r="B2071" s="409" t="s">
        <v>21</v>
      </c>
      <c r="C2071" s="427"/>
      <c r="D2071" s="328" t="s">
        <v>12</v>
      </c>
      <c r="E2071" s="335" t="s">
        <v>408</v>
      </c>
      <c r="F2071" s="402">
        <v>0</v>
      </c>
      <c r="G2071" s="524">
        <v>0</v>
      </c>
      <c r="H2071" s="402"/>
      <c r="I2071" s="402"/>
    </row>
    <row r="2072" spans="1:9" ht="18" customHeight="1" x14ac:dyDescent="0.25">
      <c r="A2072" s="427">
        <v>21020512</v>
      </c>
      <c r="B2072" s="409" t="s">
        <v>21</v>
      </c>
      <c r="C2072" s="427"/>
      <c r="D2072" s="328" t="s">
        <v>12</v>
      </c>
      <c r="E2072" s="335" t="s">
        <v>451</v>
      </c>
      <c r="F2072" s="402">
        <v>0</v>
      </c>
      <c r="G2072" s="524">
        <v>0</v>
      </c>
      <c r="H2072" s="402"/>
      <c r="I2072" s="402"/>
    </row>
    <row r="2073" spans="1:9" ht="18" customHeight="1" x14ac:dyDescent="0.25">
      <c r="A2073" s="427">
        <v>21020515</v>
      </c>
      <c r="B2073" s="409" t="s">
        <v>21</v>
      </c>
      <c r="C2073" s="427"/>
      <c r="D2073" s="328" t="s">
        <v>12</v>
      </c>
      <c r="E2073" s="335" t="s">
        <v>452</v>
      </c>
      <c r="F2073" s="402">
        <v>0</v>
      </c>
      <c r="G2073" s="524">
        <v>0</v>
      </c>
      <c r="H2073" s="402"/>
      <c r="I2073" s="402"/>
    </row>
    <row r="2074" spans="1:9" ht="18" customHeight="1" x14ac:dyDescent="0.25">
      <c r="A2074" s="427"/>
      <c r="B2074" s="409" t="s">
        <v>21</v>
      </c>
      <c r="C2074" s="427"/>
      <c r="D2074" s="328" t="s">
        <v>12</v>
      </c>
      <c r="E2074" s="335" t="s">
        <v>532</v>
      </c>
      <c r="F2074" s="402"/>
      <c r="G2074" s="532">
        <v>1050000</v>
      </c>
      <c r="H2074" s="422">
        <f>SUM(G2074/35000*20000)</f>
        <v>600000</v>
      </c>
      <c r="I2074" s="406"/>
    </row>
    <row r="2075" spans="1:9" ht="18" customHeight="1" x14ac:dyDescent="0.25">
      <c r="A2075" s="425">
        <v>21020600</v>
      </c>
      <c r="B2075" s="424"/>
      <c r="C2075" s="425"/>
      <c r="D2075" s="424"/>
      <c r="E2075" s="398" t="s">
        <v>418</v>
      </c>
      <c r="F2075" s="402">
        <v>0</v>
      </c>
      <c r="G2075" s="524">
        <v>0</v>
      </c>
      <c r="H2075" s="402"/>
      <c r="I2075" s="402"/>
    </row>
    <row r="2076" spans="1:9" ht="18" customHeight="1" x14ac:dyDescent="0.25">
      <c r="A2076" s="689">
        <v>21020605</v>
      </c>
      <c r="B2076" s="409" t="s">
        <v>21</v>
      </c>
      <c r="C2076" s="689"/>
      <c r="D2076" s="328" t="s">
        <v>12</v>
      </c>
      <c r="E2076" s="690" t="s">
        <v>518</v>
      </c>
      <c r="F2076" s="684">
        <v>1870000</v>
      </c>
      <c r="G2076" s="691">
        <v>2805000</v>
      </c>
      <c r="H2076" s="692">
        <v>1870000</v>
      </c>
      <c r="I2076" s="684">
        <v>3000000</v>
      </c>
    </row>
    <row r="2077" spans="1:9" ht="18" customHeight="1" x14ac:dyDescent="0.25">
      <c r="A2077" s="410">
        <v>22020000</v>
      </c>
      <c r="B2077" s="411"/>
      <c r="C2077" s="410"/>
      <c r="D2077" s="411"/>
      <c r="E2077" s="412" t="s">
        <v>420</v>
      </c>
      <c r="F2077" s="402"/>
      <c r="G2077" s="524"/>
      <c r="H2077" s="402"/>
      <c r="I2077" s="402"/>
    </row>
    <row r="2078" spans="1:9" ht="18" customHeight="1" x14ac:dyDescent="0.25">
      <c r="A2078" s="410">
        <v>22020100</v>
      </c>
      <c r="B2078" s="411"/>
      <c r="C2078" s="410"/>
      <c r="D2078" s="411"/>
      <c r="E2078" s="412" t="s">
        <v>480</v>
      </c>
      <c r="F2078" s="402"/>
      <c r="G2078" s="524"/>
      <c r="H2078" s="402"/>
      <c r="I2078" s="402"/>
    </row>
    <row r="2079" spans="1:9" ht="18" customHeight="1" x14ac:dyDescent="0.25">
      <c r="A2079" s="492">
        <v>22020101</v>
      </c>
      <c r="B2079" s="409" t="s">
        <v>21</v>
      </c>
      <c r="C2079" s="492"/>
      <c r="D2079" s="328" t="s">
        <v>12</v>
      </c>
      <c r="E2079" s="568" t="s">
        <v>481</v>
      </c>
      <c r="F2079" s="574"/>
      <c r="G2079" s="524"/>
      <c r="H2079" s="574"/>
      <c r="I2079" s="402"/>
    </row>
    <row r="2080" spans="1:9" ht="18" customHeight="1" x14ac:dyDescent="0.25">
      <c r="A2080" s="492">
        <v>22020102</v>
      </c>
      <c r="B2080" s="409" t="s">
        <v>21</v>
      </c>
      <c r="C2080" s="492"/>
      <c r="D2080" s="328" t="s">
        <v>12</v>
      </c>
      <c r="E2080" s="568" t="s">
        <v>422</v>
      </c>
      <c r="F2080" s="576">
        <v>120000</v>
      </c>
      <c r="G2080" s="524">
        <v>300000</v>
      </c>
      <c r="H2080" s="576">
        <v>150000</v>
      </c>
      <c r="I2080" s="402">
        <v>300000</v>
      </c>
    </row>
    <row r="2081" spans="1:9" ht="18" customHeight="1" x14ac:dyDescent="0.25">
      <c r="A2081" s="492">
        <v>22020103</v>
      </c>
      <c r="B2081" s="409" t="s">
        <v>21</v>
      </c>
      <c r="C2081" s="492"/>
      <c r="D2081" s="328" t="s">
        <v>12</v>
      </c>
      <c r="E2081" s="568" t="s">
        <v>482</v>
      </c>
      <c r="F2081" s="576"/>
      <c r="G2081" s="524"/>
      <c r="H2081" s="576"/>
      <c r="I2081" s="402"/>
    </row>
    <row r="2082" spans="1:9" ht="18" customHeight="1" x14ac:dyDescent="0.25">
      <c r="A2082" s="492">
        <v>22020104</v>
      </c>
      <c r="B2082" s="409" t="s">
        <v>21</v>
      </c>
      <c r="C2082" s="492"/>
      <c r="D2082" s="328" t="s">
        <v>12</v>
      </c>
      <c r="E2082" s="568" t="s">
        <v>423</v>
      </c>
      <c r="F2082" s="576"/>
      <c r="G2082" s="524"/>
      <c r="H2082" s="576"/>
      <c r="I2082" s="402"/>
    </row>
    <row r="2083" spans="1:9" ht="18" customHeight="1" x14ac:dyDescent="0.25">
      <c r="A2083" s="411">
        <v>22020200</v>
      </c>
      <c r="B2083" s="411"/>
      <c r="C2083" s="411"/>
      <c r="D2083" s="411"/>
      <c r="E2083" s="693" t="s">
        <v>738</v>
      </c>
      <c r="F2083" s="684"/>
      <c r="G2083" s="691"/>
      <c r="H2083" s="684"/>
      <c r="I2083" s="684"/>
    </row>
    <row r="2084" spans="1:9" ht="18" customHeight="1" x14ac:dyDescent="0.25">
      <c r="A2084" s="333">
        <v>22020205</v>
      </c>
      <c r="B2084" s="409" t="s">
        <v>21</v>
      </c>
      <c r="C2084" s="333"/>
      <c r="D2084" s="328" t="s">
        <v>12</v>
      </c>
      <c r="E2084" s="694" t="s">
        <v>739</v>
      </c>
      <c r="F2084" s="684">
        <v>4120000</v>
      </c>
      <c r="G2084" s="691">
        <v>5000000</v>
      </c>
      <c r="H2084" s="684">
        <v>2500000</v>
      </c>
      <c r="I2084" s="684">
        <v>500000</v>
      </c>
    </row>
    <row r="2085" spans="1:9" ht="18" customHeight="1" x14ac:dyDescent="0.25">
      <c r="A2085" s="333">
        <v>22020300</v>
      </c>
      <c r="B2085" s="333"/>
      <c r="C2085" s="333"/>
      <c r="D2085" s="333"/>
      <c r="E2085" s="693" t="s">
        <v>740</v>
      </c>
      <c r="F2085" s="684"/>
      <c r="G2085" s="691"/>
      <c r="H2085" s="684"/>
      <c r="I2085" s="684"/>
    </row>
    <row r="2086" spans="1:9" ht="18" customHeight="1" x14ac:dyDescent="0.25">
      <c r="A2086" s="334">
        <v>22020311</v>
      </c>
      <c r="B2086" s="409" t="s">
        <v>21</v>
      </c>
      <c r="C2086" s="334"/>
      <c r="D2086" s="328" t="s">
        <v>12</v>
      </c>
      <c r="E2086" s="413" t="s">
        <v>650</v>
      </c>
      <c r="F2086" s="684">
        <v>16000000</v>
      </c>
      <c r="G2086" s="691">
        <v>20000000</v>
      </c>
      <c r="H2086" s="692">
        <v>7500000</v>
      </c>
      <c r="I2086" s="684">
        <v>20000000</v>
      </c>
    </row>
    <row r="2087" spans="1:9" ht="18" customHeight="1" x14ac:dyDescent="0.25">
      <c r="A2087" s="333" t="s">
        <v>719</v>
      </c>
      <c r="B2087" s="409" t="s">
        <v>21</v>
      </c>
      <c r="C2087" s="334"/>
      <c r="D2087" s="328" t="s">
        <v>12</v>
      </c>
      <c r="E2087" s="694" t="s">
        <v>741</v>
      </c>
      <c r="F2087" s="684">
        <v>7800000</v>
      </c>
      <c r="G2087" s="691">
        <v>10000000</v>
      </c>
      <c r="H2087" s="692">
        <v>10000000</v>
      </c>
      <c r="I2087" s="684">
        <v>30000000</v>
      </c>
    </row>
    <row r="2088" spans="1:9" ht="18" customHeight="1" x14ac:dyDescent="0.25">
      <c r="A2088" s="333">
        <v>22020313</v>
      </c>
      <c r="B2088" s="409" t="s">
        <v>21</v>
      </c>
      <c r="C2088" s="333"/>
      <c r="D2088" s="328" t="s">
        <v>12</v>
      </c>
      <c r="E2088" s="694" t="s">
        <v>458</v>
      </c>
      <c r="F2088" s="684"/>
      <c r="G2088" s="691"/>
      <c r="H2088" s="684"/>
      <c r="I2088" s="684"/>
    </row>
    <row r="2089" spans="1:9" ht="18" customHeight="1" x14ac:dyDescent="0.25">
      <c r="A2089" s="411">
        <v>22020400</v>
      </c>
      <c r="B2089" s="411"/>
      <c r="C2089" s="411"/>
      <c r="D2089" s="411"/>
      <c r="E2089" s="693" t="s">
        <v>545</v>
      </c>
      <c r="F2089" s="684"/>
      <c r="G2089" s="691"/>
      <c r="H2089" s="684"/>
      <c r="I2089" s="684"/>
    </row>
    <row r="2090" spans="1:9" ht="18" customHeight="1" x14ac:dyDescent="0.25">
      <c r="A2090" s="333" t="s">
        <v>719</v>
      </c>
      <c r="B2090" s="409" t="s">
        <v>21</v>
      </c>
      <c r="C2090" s="333"/>
      <c r="D2090" s="328" t="s">
        <v>12</v>
      </c>
      <c r="E2090" s="694" t="s">
        <v>742</v>
      </c>
      <c r="F2090" s="684">
        <v>13000000</v>
      </c>
      <c r="G2090" s="691">
        <v>16000000</v>
      </c>
      <c r="H2090" s="684">
        <v>5000000</v>
      </c>
      <c r="I2090" s="684">
        <v>16000000</v>
      </c>
    </row>
    <row r="2091" spans="1:9" ht="18" customHeight="1" x14ac:dyDescent="0.25">
      <c r="A2091" s="333">
        <v>22020406</v>
      </c>
      <c r="B2091" s="409" t="s">
        <v>21</v>
      </c>
      <c r="C2091" s="333"/>
      <c r="D2091" s="328" t="s">
        <v>12</v>
      </c>
      <c r="E2091" s="694" t="s">
        <v>546</v>
      </c>
      <c r="F2091" s="684"/>
      <c r="G2091" s="691"/>
      <c r="H2091" s="684"/>
      <c r="I2091" s="684"/>
    </row>
    <row r="2092" spans="1:9" ht="18" customHeight="1" x14ac:dyDescent="0.25">
      <c r="A2092" s="333">
        <v>22020800</v>
      </c>
      <c r="B2092" s="333"/>
      <c r="C2092" s="333"/>
      <c r="D2092" s="333"/>
      <c r="E2092" s="693" t="s">
        <v>743</v>
      </c>
      <c r="F2092" s="684"/>
      <c r="G2092" s="691"/>
      <c r="H2092" s="684"/>
      <c r="I2092" s="684"/>
    </row>
    <row r="2093" spans="1:9" ht="18" customHeight="1" x14ac:dyDescent="0.25">
      <c r="A2093" s="333">
        <v>22020805</v>
      </c>
      <c r="B2093" s="409" t="s">
        <v>21</v>
      </c>
      <c r="C2093" s="333"/>
      <c r="D2093" s="328" t="s">
        <v>12</v>
      </c>
      <c r="E2093" s="694" t="s">
        <v>744</v>
      </c>
      <c r="F2093" s="684">
        <v>2000000</v>
      </c>
      <c r="G2093" s="691">
        <v>3000000</v>
      </c>
      <c r="H2093" s="692">
        <v>1800000</v>
      </c>
      <c r="I2093" s="684">
        <v>3000000</v>
      </c>
    </row>
    <row r="2094" spans="1:9" ht="18" customHeight="1" x14ac:dyDescent="0.25">
      <c r="A2094" s="411">
        <v>22040100</v>
      </c>
      <c r="B2094" s="411"/>
      <c r="C2094" s="411"/>
      <c r="D2094" s="411"/>
      <c r="E2094" s="693" t="s">
        <v>711</v>
      </c>
      <c r="F2094" s="684"/>
      <c r="G2094" s="691"/>
      <c r="H2094" s="684"/>
      <c r="I2094" s="684"/>
    </row>
    <row r="2095" spans="1:9" ht="18" customHeight="1" x14ac:dyDescent="0.25">
      <c r="A2095" s="333">
        <v>22040109</v>
      </c>
      <c r="B2095" s="409" t="s">
        <v>21</v>
      </c>
      <c r="C2095" s="333"/>
      <c r="D2095" s="328" t="s">
        <v>12</v>
      </c>
      <c r="E2095" s="695" t="s">
        <v>527</v>
      </c>
      <c r="F2095" s="684">
        <v>7000000</v>
      </c>
      <c r="G2095" s="691">
        <v>10000000</v>
      </c>
      <c r="H2095" s="684">
        <v>3000000</v>
      </c>
      <c r="I2095" s="684">
        <v>10000000</v>
      </c>
    </row>
    <row r="2096" spans="1:9" ht="18.75" x14ac:dyDescent="0.25">
      <c r="A2096" s="411"/>
      <c r="B2096" s="411"/>
      <c r="C2096" s="411"/>
      <c r="D2096" s="411"/>
      <c r="E2096" s="693" t="s">
        <v>460</v>
      </c>
      <c r="F2096" s="696">
        <f>SUM(F2045:F2076)</f>
        <v>6685624.8500000006</v>
      </c>
      <c r="G2096" s="696">
        <f t="shared" ref="G2096:I2096" si="104">SUM(G2045:G2076)</f>
        <v>11078437.274999999</v>
      </c>
      <c r="H2096" s="696">
        <f t="shared" si="104"/>
        <v>19243603.3675</v>
      </c>
      <c r="I2096" s="696">
        <f t="shared" si="104"/>
        <v>28018274.869999997</v>
      </c>
    </row>
    <row r="2097" spans="1:9" ht="18.75" x14ac:dyDescent="0.25">
      <c r="A2097" s="381"/>
      <c r="B2097" s="381"/>
      <c r="C2097" s="381"/>
      <c r="D2097" s="381"/>
      <c r="E2097" s="697" t="s">
        <v>420</v>
      </c>
      <c r="F2097" s="698">
        <f>SUM(F2079:F2095)</f>
        <v>50040000</v>
      </c>
      <c r="G2097" s="698">
        <f t="shared" ref="G2097:I2097" si="105">SUM(G2079:G2095)</f>
        <v>64300000</v>
      </c>
      <c r="H2097" s="698">
        <f t="shared" si="105"/>
        <v>29950000</v>
      </c>
      <c r="I2097" s="706">
        <f t="shared" si="105"/>
        <v>79800000</v>
      </c>
    </row>
    <row r="2098" spans="1:9" ht="18.75" x14ac:dyDescent="0.25">
      <c r="A2098" s="699"/>
      <c r="B2098" s="700"/>
      <c r="C2098" s="700"/>
      <c r="D2098" s="701"/>
      <c r="E2098" s="702" t="s">
        <v>57</v>
      </c>
      <c r="F2098" s="543">
        <f>SUM(F2096:F2097)</f>
        <v>56725624.850000001</v>
      </c>
      <c r="G2098" s="543">
        <f t="shared" ref="G2098:I2098" si="106">SUM(G2096:G2097)</f>
        <v>75378437.275000006</v>
      </c>
      <c r="H2098" s="543">
        <f t="shared" si="106"/>
        <v>49193603.3675</v>
      </c>
      <c r="I2098" s="544">
        <f t="shared" si="106"/>
        <v>107818274.87</v>
      </c>
    </row>
    <row r="2099" spans="1:9" ht="18.75" x14ac:dyDescent="0.25">
      <c r="A2099" s="969" t="s">
        <v>85</v>
      </c>
      <c r="B2099" s="970"/>
      <c r="C2099" s="970"/>
      <c r="D2099" s="970"/>
      <c r="E2099" s="970"/>
      <c r="F2099" s="970"/>
      <c r="G2099" s="970"/>
      <c r="H2099" s="970"/>
      <c r="I2099" s="971"/>
    </row>
    <row r="2100" spans="1:9" ht="18.75" x14ac:dyDescent="0.25">
      <c r="A2100" s="972" t="s">
        <v>1</v>
      </c>
      <c r="B2100" s="973"/>
      <c r="C2100" s="973"/>
      <c r="D2100" s="973"/>
      <c r="E2100" s="973"/>
      <c r="F2100" s="973"/>
      <c r="G2100" s="973"/>
      <c r="H2100" s="973"/>
      <c r="I2100" s="974"/>
    </row>
    <row r="2101" spans="1:9" ht="23.45" customHeight="1" x14ac:dyDescent="0.25">
      <c r="A2101" s="972" t="s">
        <v>58</v>
      </c>
      <c r="B2101" s="973"/>
      <c r="C2101" s="973"/>
      <c r="D2101" s="973"/>
      <c r="E2101" s="973"/>
      <c r="F2101" s="973"/>
      <c r="G2101" s="973"/>
      <c r="H2101" s="973"/>
      <c r="I2101" s="974"/>
    </row>
    <row r="2102" spans="1:9" ht="23.45" customHeight="1" x14ac:dyDescent="0.25">
      <c r="A2102" s="975" t="s">
        <v>379</v>
      </c>
      <c r="B2102" s="976"/>
      <c r="C2102" s="976"/>
      <c r="D2102" s="976"/>
      <c r="E2102" s="976"/>
      <c r="F2102" s="976"/>
      <c r="G2102" s="976"/>
      <c r="H2102" s="976"/>
      <c r="I2102" s="977"/>
    </row>
    <row r="2103" spans="1:9" ht="18.75" x14ac:dyDescent="0.25">
      <c r="A2103" s="981" t="s">
        <v>745</v>
      </c>
      <c r="B2103" s="982"/>
      <c r="C2103" s="982"/>
      <c r="D2103" s="982"/>
      <c r="E2103" s="982"/>
      <c r="F2103" s="982"/>
      <c r="G2103" s="982"/>
      <c r="H2103" s="982"/>
      <c r="I2103" s="983"/>
    </row>
    <row r="2104" spans="1:9" ht="35.25" x14ac:dyDescent="0.25">
      <c r="A2104" s="390" t="s">
        <v>380</v>
      </c>
      <c r="B2104" s="559" t="s">
        <v>88</v>
      </c>
      <c r="C2104" s="322" t="s">
        <v>381</v>
      </c>
      <c r="D2104" s="559" t="s">
        <v>5</v>
      </c>
      <c r="E2104" s="391" t="s">
        <v>89</v>
      </c>
      <c r="F2104" s="322" t="s">
        <v>7</v>
      </c>
      <c r="G2104" s="322" t="s">
        <v>8</v>
      </c>
      <c r="H2104" s="320" t="s">
        <v>382</v>
      </c>
      <c r="I2104" s="416" t="s">
        <v>10</v>
      </c>
    </row>
    <row r="2105" spans="1:9" ht="18" customHeight="1" x14ac:dyDescent="0.25">
      <c r="A2105" s="363">
        <v>20000000</v>
      </c>
      <c r="B2105" s="363"/>
      <c r="C2105" s="363"/>
      <c r="D2105" s="363"/>
      <c r="E2105" s="683" t="s">
        <v>47</v>
      </c>
      <c r="F2105" s="703"/>
      <c r="G2105" s="703"/>
      <c r="H2105" s="703"/>
      <c r="I2105" s="703"/>
    </row>
    <row r="2106" spans="1:9" ht="18" customHeight="1" x14ac:dyDescent="0.25">
      <c r="A2106" s="363">
        <v>21000000</v>
      </c>
      <c r="B2106" s="363"/>
      <c r="C2106" s="363"/>
      <c r="D2106" s="363"/>
      <c r="E2106" s="683" t="s">
        <v>53</v>
      </c>
      <c r="F2106" s="703"/>
      <c r="G2106" s="703"/>
      <c r="H2106" s="703"/>
      <c r="I2106" s="703"/>
    </row>
    <row r="2107" spans="1:9" ht="18" customHeight="1" x14ac:dyDescent="0.25">
      <c r="A2107" s="363">
        <v>21010000</v>
      </c>
      <c r="B2107" s="363"/>
      <c r="C2107" s="363"/>
      <c r="D2107" s="363"/>
      <c r="E2107" s="683" t="s">
        <v>402</v>
      </c>
      <c r="F2107" s="684"/>
      <c r="G2107" s="684"/>
      <c r="H2107" s="684"/>
      <c r="I2107" s="684"/>
    </row>
    <row r="2108" spans="1:9" ht="18" customHeight="1" x14ac:dyDescent="0.25">
      <c r="A2108" s="363">
        <v>21010300</v>
      </c>
      <c r="B2108" s="363"/>
      <c r="C2108" s="363"/>
      <c r="D2108" s="363"/>
      <c r="E2108" s="704" t="s">
        <v>609</v>
      </c>
      <c r="F2108" s="684"/>
      <c r="G2108" s="684"/>
      <c r="H2108" s="684"/>
      <c r="I2108" s="684"/>
    </row>
    <row r="2109" spans="1:9" ht="18" customHeight="1" x14ac:dyDescent="0.25">
      <c r="A2109" s="451">
        <v>21010302</v>
      </c>
      <c r="B2109" s="409" t="s">
        <v>21</v>
      </c>
      <c r="C2109" s="451"/>
      <c r="D2109" s="328" t="s">
        <v>12</v>
      </c>
      <c r="E2109" s="695" t="s">
        <v>610</v>
      </c>
      <c r="F2109" s="684">
        <v>23163687.449999999</v>
      </c>
      <c r="G2109" s="691">
        <v>34745531.174999997</v>
      </c>
      <c r="H2109" s="404">
        <v>10304248.880000001</v>
      </c>
      <c r="I2109" s="687">
        <v>15456373.32</v>
      </c>
    </row>
    <row r="2110" spans="1:9" ht="18" customHeight="1" x14ac:dyDescent="0.25">
      <c r="A2110" s="451">
        <v>21010303</v>
      </c>
      <c r="B2110" s="409" t="s">
        <v>21</v>
      </c>
      <c r="C2110" s="451" t="s">
        <v>52</v>
      </c>
      <c r="D2110" s="328" t="s">
        <v>12</v>
      </c>
      <c r="E2110" s="695" t="s">
        <v>611</v>
      </c>
      <c r="F2110" s="684">
        <v>26120134.5</v>
      </c>
      <c r="G2110" s="691">
        <v>39180201.75</v>
      </c>
      <c r="H2110" s="405">
        <v>4044100.56</v>
      </c>
      <c r="I2110" s="688">
        <v>6066150.8399999999</v>
      </c>
    </row>
    <row r="2111" spans="1:9" ht="18" customHeight="1" x14ac:dyDescent="0.25">
      <c r="A2111" s="451">
        <v>21010304</v>
      </c>
      <c r="B2111" s="409" t="s">
        <v>21</v>
      </c>
      <c r="C2111" s="451"/>
      <c r="D2111" s="328" t="s">
        <v>12</v>
      </c>
      <c r="E2111" s="705" t="s">
        <v>612</v>
      </c>
      <c r="F2111" s="684">
        <v>0</v>
      </c>
      <c r="G2111" s="691">
        <v>0</v>
      </c>
      <c r="H2111" s="685"/>
      <c r="I2111" s="688"/>
    </row>
    <row r="2112" spans="1:9" ht="18" customHeight="1" x14ac:dyDescent="0.25">
      <c r="A2112" s="403">
        <v>21010106</v>
      </c>
      <c r="B2112" s="409" t="s">
        <v>21</v>
      </c>
      <c r="C2112" s="328"/>
      <c r="D2112" s="328" t="s">
        <v>12</v>
      </c>
      <c r="E2112" s="401" t="s">
        <v>462</v>
      </c>
      <c r="F2112" s="684">
        <v>0</v>
      </c>
      <c r="G2112" s="691">
        <v>0</v>
      </c>
      <c r="H2112" s="685"/>
      <c r="I2112" s="688"/>
    </row>
    <row r="2113" spans="1:9" ht="18" customHeight="1" x14ac:dyDescent="0.25">
      <c r="A2113" s="449"/>
      <c r="B2113" s="409" t="s">
        <v>21</v>
      </c>
      <c r="C2113" s="328"/>
      <c r="D2113" s="328" t="s">
        <v>12</v>
      </c>
      <c r="E2113" s="335" t="s">
        <v>513</v>
      </c>
      <c r="F2113" s="684">
        <v>0</v>
      </c>
      <c r="G2113" s="691">
        <v>0</v>
      </c>
      <c r="H2113" s="685"/>
      <c r="I2113" s="688">
        <v>440000</v>
      </c>
    </row>
    <row r="2114" spans="1:9" ht="18" customHeight="1" x14ac:dyDescent="0.25">
      <c r="A2114" s="363">
        <v>21020300</v>
      </c>
      <c r="B2114" s="363"/>
      <c r="C2114" s="363"/>
      <c r="D2114" s="363"/>
      <c r="E2114" s="683" t="s">
        <v>447</v>
      </c>
      <c r="F2114" s="684">
        <v>0</v>
      </c>
      <c r="G2114" s="691">
        <v>0</v>
      </c>
      <c r="H2114" s="685"/>
      <c r="I2114" s="688"/>
    </row>
    <row r="2115" spans="1:9" ht="18" customHeight="1" x14ac:dyDescent="0.25">
      <c r="A2115" s="451">
        <v>21020312</v>
      </c>
      <c r="B2115" s="409" t="s">
        <v>21</v>
      </c>
      <c r="C2115" s="451"/>
      <c r="D2115" s="328" t="s">
        <v>12</v>
      </c>
      <c r="E2115" s="695" t="s">
        <v>451</v>
      </c>
      <c r="F2115" s="684">
        <v>0</v>
      </c>
      <c r="G2115" s="691">
        <v>0</v>
      </c>
      <c r="H2115" s="685"/>
      <c r="I2115" s="688"/>
    </row>
    <row r="2116" spans="1:9" ht="18" customHeight="1" x14ac:dyDescent="0.25">
      <c r="A2116" s="451">
        <v>21020320</v>
      </c>
      <c r="B2116" s="409" t="s">
        <v>21</v>
      </c>
      <c r="C2116" s="451"/>
      <c r="D2116" s="328" t="s">
        <v>12</v>
      </c>
      <c r="E2116" s="695" t="s">
        <v>614</v>
      </c>
      <c r="F2116" s="684">
        <v>614715.75</v>
      </c>
      <c r="G2116" s="691">
        <v>922073.625</v>
      </c>
      <c r="H2116" s="405">
        <v>910040.32</v>
      </c>
      <c r="I2116" s="688">
        <v>1365060.48</v>
      </c>
    </row>
    <row r="2117" spans="1:9" ht="18" customHeight="1" x14ac:dyDescent="0.25">
      <c r="A2117" s="451">
        <v>21020327</v>
      </c>
      <c r="B2117" s="409" t="s">
        <v>21</v>
      </c>
      <c r="C2117" s="451"/>
      <c r="D2117" s="328" t="s">
        <v>12</v>
      </c>
      <c r="E2117" s="695" t="s">
        <v>615</v>
      </c>
      <c r="F2117" s="684">
        <v>527340</v>
      </c>
      <c r="G2117" s="691">
        <v>791010</v>
      </c>
      <c r="H2117" s="405">
        <v>225600</v>
      </c>
      <c r="I2117" s="688">
        <v>338400</v>
      </c>
    </row>
    <row r="2118" spans="1:9" ht="18" customHeight="1" x14ac:dyDescent="0.25">
      <c r="A2118" s="451">
        <v>21020328</v>
      </c>
      <c r="B2118" s="409" t="s">
        <v>21</v>
      </c>
      <c r="C2118" s="451"/>
      <c r="D2118" s="328" t="s">
        <v>12</v>
      </c>
      <c r="E2118" s="695" t="s">
        <v>746</v>
      </c>
      <c r="F2118" s="684">
        <v>3203001.45</v>
      </c>
      <c r="G2118" s="691">
        <v>4804502.1749999998</v>
      </c>
      <c r="H2118" s="405">
        <v>240792.8</v>
      </c>
      <c r="I2118" s="688">
        <v>361189.2</v>
      </c>
    </row>
    <row r="2119" spans="1:9" ht="18" customHeight="1" x14ac:dyDescent="0.25">
      <c r="A2119" s="363">
        <v>21020400</v>
      </c>
      <c r="B2119" s="363"/>
      <c r="C2119" s="363"/>
      <c r="D2119" s="363"/>
      <c r="E2119" s="683" t="s">
        <v>464</v>
      </c>
      <c r="F2119" s="684">
        <v>0</v>
      </c>
      <c r="G2119" s="691">
        <v>0</v>
      </c>
      <c r="H2119" s="685"/>
      <c r="I2119" s="688"/>
    </row>
    <row r="2120" spans="1:9" ht="18" customHeight="1" x14ac:dyDescent="0.25">
      <c r="A2120" s="451">
        <v>21020412</v>
      </c>
      <c r="B2120" s="409" t="s">
        <v>21</v>
      </c>
      <c r="C2120" s="451"/>
      <c r="D2120" s="328" t="s">
        <v>12</v>
      </c>
      <c r="E2120" s="695" t="s">
        <v>451</v>
      </c>
      <c r="F2120" s="684">
        <v>0</v>
      </c>
      <c r="G2120" s="691">
        <v>0</v>
      </c>
      <c r="H2120" s="685"/>
      <c r="I2120" s="688"/>
    </row>
    <row r="2121" spans="1:9" ht="18" customHeight="1" x14ac:dyDescent="0.25">
      <c r="A2121" s="451">
        <v>21020420</v>
      </c>
      <c r="B2121" s="409" t="s">
        <v>21</v>
      </c>
      <c r="C2121" s="451"/>
      <c r="D2121" s="328" t="s">
        <v>12</v>
      </c>
      <c r="E2121" s="695" t="s">
        <v>614</v>
      </c>
      <c r="F2121" s="684">
        <v>1026900.3</v>
      </c>
      <c r="G2121" s="691">
        <v>1540350.45</v>
      </c>
      <c r="H2121" s="405">
        <v>328736.8</v>
      </c>
      <c r="I2121" s="688">
        <v>493105.2</v>
      </c>
    </row>
    <row r="2122" spans="1:9" ht="18" customHeight="1" x14ac:dyDescent="0.25">
      <c r="A2122" s="451">
        <v>21020427</v>
      </c>
      <c r="B2122" s="409" t="s">
        <v>21</v>
      </c>
      <c r="C2122" s="451"/>
      <c r="D2122" s="328" t="s">
        <v>12</v>
      </c>
      <c r="E2122" s="695" t="s">
        <v>615</v>
      </c>
      <c r="F2122" s="684">
        <v>1006740</v>
      </c>
      <c r="G2122" s="691">
        <v>1510110</v>
      </c>
      <c r="H2122" s="405">
        <v>188000</v>
      </c>
      <c r="I2122" s="688">
        <v>282000</v>
      </c>
    </row>
    <row r="2123" spans="1:9" ht="18" customHeight="1" x14ac:dyDescent="0.25">
      <c r="A2123" s="451">
        <v>21020428</v>
      </c>
      <c r="B2123" s="409" t="s">
        <v>21</v>
      </c>
      <c r="C2123" s="451"/>
      <c r="D2123" s="328" t="s">
        <v>12</v>
      </c>
      <c r="E2123" s="695" t="s">
        <v>747</v>
      </c>
      <c r="F2123" s="684">
        <v>3156541.3</v>
      </c>
      <c r="G2123" s="691">
        <v>4734811.95</v>
      </c>
      <c r="H2123" s="422">
        <f t="shared" ref="H2123" si="107">SUM(G2123/12*9)</f>
        <v>3551108.9625000004</v>
      </c>
      <c r="I2123" s="684"/>
    </row>
    <row r="2124" spans="1:9" ht="18" customHeight="1" x14ac:dyDescent="0.25">
      <c r="A2124" s="363">
        <v>21020500</v>
      </c>
      <c r="B2124" s="363"/>
      <c r="C2124" s="363"/>
      <c r="D2124" s="363"/>
      <c r="E2124" s="683" t="s">
        <v>465</v>
      </c>
      <c r="F2124" s="684">
        <v>0</v>
      </c>
      <c r="G2124" s="691">
        <v>0</v>
      </c>
      <c r="H2124" s="684"/>
      <c r="I2124" s="684"/>
    </row>
    <row r="2125" spans="1:9" ht="18" customHeight="1" x14ac:dyDescent="0.25">
      <c r="A2125" s="689">
        <v>21020512</v>
      </c>
      <c r="B2125" s="409" t="s">
        <v>21</v>
      </c>
      <c r="C2125" s="689"/>
      <c r="D2125" s="328" t="s">
        <v>12</v>
      </c>
      <c r="E2125" s="695" t="s">
        <v>451</v>
      </c>
      <c r="F2125" s="684">
        <v>0</v>
      </c>
      <c r="G2125" s="691">
        <v>0</v>
      </c>
      <c r="H2125" s="684"/>
      <c r="I2125" s="684"/>
    </row>
    <row r="2126" spans="1:9" ht="18" customHeight="1" x14ac:dyDescent="0.25">
      <c r="A2126" s="451">
        <v>21020420</v>
      </c>
      <c r="B2126" s="409" t="s">
        <v>21</v>
      </c>
      <c r="C2126" s="451"/>
      <c r="D2126" s="328" t="s">
        <v>12</v>
      </c>
      <c r="E2126" s="707" t="s">
        <v>748</v>
      </c>
      <c r="F2126" s="684">
        <v>66627.25</v>
      </c>
      <c r="G2126" s="691">
        <v>99940.875</v>
      </c>
      <c r="H2126" s="422">
        <f t="shared" ref="H2126:H2128" si="108">SUM(G2126/12*9)</f>
        <v>74955.65625</v>
      </c>
      <c r="I2126" s="684"/>
    </row>
    <row r="2127" spans="1:9" ht="18" customHeight="1" x14ac:dyDescent="0.25">
      <c r="A2127" s="689">
        <v>21020527</v>
      </c>
      <c r="B2127" s="409" t="s">
        <v>21</v>
      </c>
      <c r="C2127" s="689"/>
      <c r="D2127" s="328" t="s">
        <v>12</v>
      </c>
      <c r="E2127" s="695" t="s">
        <v>615</v>
      </c>
      <c r="F2127" s="684">
        <v>527340</v>
      </c>
      <c r="G2127" s="691">
        <v>791010</v>
      </c>
      <c r="H2127" s="422">
        <f t="shared" si="108"/>
        <v>593257.5</v>
      </c>
      <c r="I2127" s="684"/>
    </row>
    <row r="2128" spans="1:9" ht="18" customHeight="1" x14ac:dyDescent="0.25">
      <c r="A2128" s="689">
        <v>21020528</v>
      </c>
      <c r="B2128" s="409" t="s">
        <v>21</v>
      </c>
      <c r="C2128" s="689"/>
      <c r="D2128" s="328" t="s">
        <v>12</v>
      </c>
      <c r="E2128" s="695" t="s">
        <v>747</v>
      </c>
      <c r="F2128" s="684">
        <v>878394.25</v>
      </c>
      <c r="G2128" s="691">
        <v>1317591.375</v>
      </c>
      <c r="H2128" s="422">
        <f t="shared" si="108"/>
        <v>988193.53125</v>
      </c>
      <c r="I2128" s="684"/>
    </row>
    <row r="2129" spans="1:9" ht="18" customHeight="1" x14ac:dyDescent="0.25">
      <c r="A2129" s="689"/>
      <c r="B2129" s="409" t="s">
        <v>21</v>
      </c>
      <c r="C2129" s="689"/>
      <c r="D2129" s="328" t="s">
        <v>12</v>
      </c>
      <c r="E2129" s="695" t="s">
        <v>532</v>
      </c>
      <c r="F2129" s="684"/>
      <c r="G2129" s="708">
        <v>1890000</v>
      </c>
      <c r="H2129" s="422">
        <f>SUM(G2129/35000*20000)</f>
        <v>1080000</v>
      </c>
      <c r="I2129" s="696"/>
    </row>
    <row r="2130" spans="1:9" ht="18" customHeight="1" x14ac:dyDescent="0.25">
      <c r="A2130" s="424">
        <v>21020600</v>
      </c>
      <c r="B2130" s="424"/>
      <c r="C2130" s="424"/>
      <c r="D2130" s="424"/>
      <c r="E2130" s="683" t="s">
        <v>418</v>
      </c>
      <c r="F2130" s="684">
        <v>0</v>
      </c>
      <c r="G2130" s="691">
        <v>0</v>
      </c>
      <c r="H2130" s="684"/>
      <c r="I2130" s="684"/>
    </row>
    <row r="2131" spans="1:9" ht="18" customHeight="1" x14ac:dyDescent="0.25">
      <c r="A2131" s="689">
        <v>21020605</v>
      </c>
      <c r="B2131" s="409" t="s">
        <v>21</v>
      </c>
      <c r="C2131" s="689"/>
      <c r="D2131" s="328" t="s">
        <v>12</v>
      </c>
      <c r="E2131" s="690" t="s">
        <v>518</v>
      </c>
      <c r="F2131" s="684">
        <v>3230000</v>
      </c>
      <c r="G2131" s="691">
        <v>4845000</v>
      </c>
      <c r="H2131" s="684"/>
      <c r="I2131" s="684"/>
    </row>
    <row r="2132" spans="1:9" ht="18" customHeight="1" x14ac:dyDescent="0.25">
      <c r="A2132" s="411">
        <v>22020000</v>
      </c>
      <c r="B2132" s="411"/>
      <c r="C2132" s="411"/>
      <c r="D2132" s="411"/>
      <c r="E2132" s="693" t="s">
        <v>420</v>
      </c>
      <c r="F2132" s="684"/>
      <c r="G2132" s="691"/>
      <c r="H2132" s="684"/>
      <c r="I2132" s="684"/>
    </row>
    <row r="2133" spans="1:9" ht="18" customHeight="1" x14ac:dyDescent="0.25">
      <c r="A2133" s="411">
        <v>22020100</v>
      </c>
      <c r="B2133" s="411"/>
      <c r="C2133" s="411"/>
      <c r="D2133" s="411"/>
      <c r="E2133" s="693" t="s">
        <v>480</v>
      </c>
      <c r="F2133" s="684"/>
      <c r="G2133" s="691"/>
      <c r="H2133" s="684"/>
      <c r="I2133" s="684"/>
    </row>
    <row r="2134" spans="1:9" ht="18" customHeight="1" x14ac:dyDescent="0.25">
      <c r="A2134" s="492">
        <v>22020101</v>
      </c>
      <c r="B2134" s="409" t="s">
        <v>21</v>
      </c>
      <c r="C2134" s="492"/>
      <c r="D2134" s="328" t="s">
        <v>12</v>
      </c>
      <c r="E2134" s="568" t="s">
        <v>481</v>
      </c>
      <c r="F2134" s="576">
        <v>200000</v>
      </c>
      <c r="G2134" s="691">
        <v>300000</v>
      </c>
      <c r="H2134" s="576"/>
      <c r="I2134" s="684"/>
    </row>
    <row r="2135" spans="1:9" ht="18" customHeight="1" x14ac:dyDescent="0.25">
      <c r="A2135" s="492">
        <v>22020102</v>
      </c>
      <c r="B2135" s="409" t="s">
        <v>21</v>
      </c>
      <c r="C2135" s="492"/>
      <c r="D2135" s="328" t="s">
        <v>12</v>
      </c>
      <c r="E2135" s="568" t="s">
        <v>422</v>
      </c>
      <c r="F2135" s="576"/>
      <c r="G2135" s="691"/>
      <c r="H2135" s="576"/>
      <c r="I2135" s="684"/>
    </row>
    <row r="2136" spans="1:9" ht="18" customHeight="1" x14ac:dyDescent="0.25">
      <c r="A2136" s="492">
        <v>22020103</v>
      </c>
      <c r="B2136" s="409" t="s">
        <v>21</v>
      </c>
      <c r="C2136" s="492"/>
      <c r="D2136" s="328" t="s">
        <v>12</v>
      </c>
      <c r="E2136" s="568" t="s">
        <v>482</v>
      </c>
      <c r="F2136" s="576"/>
      <c r="G2136" s="691"/>
      <c r="H2136" s="576"/>
      <c r="I2136" s="684"/>
    </row>
    <row r="2137" spans="1:9" ht="18" customHeight="1" x14ac:dyDescent="0.25">
      <c r="A2137" s="492">
        <v>22020104</v>
      </c>
      <c r="B2137" s="409" t="s">
        <v>21</v>
      </c>
      <c r="C2137" s="492"/>
      <c r="D2137" s="328" t="s">
        <v>12</v>
      </c>
      <c r="E2137" s="568" t="s">
        <v>423</v>
      </c>
      <c r="F2137" s="576"/>
      <c r="G2137" s="691"/>
      <c r="H2137" s="576"/>
      <c r="I2137" s="684"/>
    </row>
    <row r="2138" spans="1:9" ht="18" customHeight="1" x14ac:dyDescent="0.25">
      <c r="A2138" s="411">
        <v>22020300</v>
      </c>
      <c r="B2138" s="411"/>
      <c r="C2138" s="411"/>
      <c r="D2138" s="411"/>
      <c r="E2138" s="693" t="s">
        <v>468</v>
      </c>
      <c r="F2138" s="684"/>
      <c r="G2138" s="691"/>
      <c r="H2138" s="684"/>
      <c r="I2138" s="684"/>
    </row>
    <row r="2139" spans="1:9" ht="18" customHeight="1" x14ac:dyDescent="0.25">
      <c r="A2139" s="333">
        <v>22020307</v>
      </c>
      <c r="B2139" s="409" t="s">
        <v>21</v>
      </c>
      <c r="C2139" s="333"/>
      <c r="D2139" s="328" t="s">
        <v>12</v>
      </c>
      <c r="E2139" s="694" t="s">
        <v>741</v>
      </c>
      <c r="F2139" s="684">
        <v>15000000</v>
      </c>
      <c r="G2139" s="691">
        <v>20000000</v>
      </c>
      <c r="H2139" s="692">
        <v>13000000</v>
      </c>
      <c r="I2139" s="684"/>
    </row>
    <row r="2140" spans="1:9" ht="18" customHeight="1" x14ac:dyDescent="0.25">
      <c r="A2140" s="333">
        <v>22020309</v>
      </c>
      <c r="B2140" s="409" t="s">
        <v>21</v>
      </c>
      <c r="C2140" s="333"/>
      <c r="D2140" s="328" t="s">
        <v>12</v>
      </c>
      <c r="E2140" s="694" t="s">
        <v>522</v>
      </c>
      <c r="F2140" s="684">
        <v>1200000</v>
      </c>
      <c r="G2140" s="691">
        <v>2000000</v>
      </c>
      <c r="H2140" s="684">
        <v>1500000</v>
      </c>
      <c r="I2140" s="684"/>
    </row>
    <row r="2141" spans="1:9" ht="18" customHeight="1" x14ac:dyDescent="0.25">
      <c r="A2141" s="333">
        <v>22020313</v>
      </c>
      <c r="B2141" s="409" t="s">
        <v>21</v>
      </c>
      <c r="C2141" s="333"/>
      <c r="D2141" s="328" t="s">
        <v>12</v>
      </c>
      <c r="E2141" s="694" t="s">
        <v>458</v>
      </c>
      <c r="F2141" s="684">
        <v>6500000</v>
      </c>
      <c r="G2141" s="691">
        <v>7000000</v>
      </c>
      <c r="H2141" s="692">
        <v>2000000</v>
      </c>
      <c r="I2141" s="684"/>
    </row>
    <row r="2142" spans="1:9" ht="18" customHeight="1" x14ac:dyDescent="0.25">
      <c r="A2142" s="411">
        <v>22020500</v>
      </c>
      <c r="B2142" s="411"/>
      <c r="C2142" s="411"/>
      <c r="D2142" s="411"/>
      <c r="E2142" s="693" t="s">
        <v>484</v>
      </c>
      <c r="F2142" s="684"/>
      <c r="G2142" s="691"/>
      <c r="H2142" s="684"/>
      <c r="I2142" s="684"/>
    </row>
    <row r="2143" spans="1:9" ht="18" customHeight="1" x14ac:dyDescent="0.25">
      <c r="A2143" s="333">
        <v>22020501</v>
      </c>
      <c r="B2143" s="409" t="s">
        <v>21</v>
      </c>
      <c r="C2143" s="333"/>
      <c r="D2143" s="328" t="s">
        <v>12</v>
      </c>
      <c r="E2143" s="694" t="s">
        <v>749</v>
      </c>
      <c r="F2143" s="684"/>
      <c r="G2143" s="691"/>
      <c r="H2143" s="684"/>
      <c r="I2143" s="684"/>
    </row>
    <row r="2144" spans="1:9" ht="18" customHeight="1" x14ac:dyDescent="0.25">
      <c r="A2144" s="411">
        <v>22020600</v>
      </c>
      <c r="B2144" s="411"/>
      <c r="C2144" s="411"/>
      <c r="D2144" s="411"/>
      <c r="E2144" s="693" t="s">
        <v>430</v>
      </c>
      <c r="F2144" s="684"/>
      <c r="G2144" s="691"/>
      <c r="H2144" s="684"/>
      <c r="I2144" s="684"/>
    </row>
    <row r="2145" spans="1:9" ht="18" customHeight="1" x14ac:dyDescent="0.25">
      <c r="A2145" s="333">
        <v>22020605</v>
      </c>
      <c r="B2145" s="409" t="s">
        <v>21</v>
      </c>
      <c r="C2145" s="333"/>
      <c r="D2145" s="328" t="s">
        <v>12</v>
      </c>
      <c r="E2145" s="694" t="s">
        <v>750</v>
      </c>
      <c r="F2145" s="684">
        <v>7800000</v>
      </c>
      <c r="G2145" s="691">
        <v>10000000</v>
      </c>
      <c r="H2145" s="692">
        <v>4000000</v>
      </c>
      <c r="I2145" s="692">
        <v>10000000</v>
      </c>
    </row>
    <row r="2146" spans="1:9" ht="35.25" customHeight="1" x14ac:dyDescent="0.25">
      <c r="A2146" s="411">
        <v>22020700</v>
      </c>
      <c r="B2146" s="411"/>
      <c r="C2146" s="411"/>
      <c r="D2146" s="411"/>
      <c r="E2146" s="693" t="s">
        <v>751</v>
      </c>
      <c r="F2146" s="684"/>
      <c r="G2146" s="691"/>
      <c r="H2146" s="684"/>
      <c r="I2146" s="684"/>
    </row>
    <row r="2147" spans="1:9" ht="18.75" x14ac:dyDescent="0.25">
      <c r="A2147" s="333">
        <v>22020710</v>
      </c>
      <c r="B2147" s="409" t="s">
        <v>21</v>
      </c>
      <c r="C2147" s="333"/>
      <c r="D2147" s="397" t="s">
        <v>12</v>
      </c>
      <c r="E2147" s="693" t="s">
        <v>752</v>
      </c>
      <c r="F2147" s="696">
        <v>2500000</v>
      </c>
      <c r="G2147" s="708">
        <v>3000000</v>
      </c>
      <c r="H2147" s="696"/>
      <c r="I2147" s="712">
        <v>3000000</v>
      </c>
    </row>
    <row r="2148" spans="1:9" ht="18" customHeight="1" x14ac:dyDescent="0.25">
      <c r="A2148" s="411">
        <v>22021000</v>
      </c>
      <c r="B2148" s="411"/>
      <c r="C2148" s="411"/>
      <c r="D2148" s="411"/>
      <c r="E2148" s="693" t="s">
        <v>435</v>
      </c>
      <c r="F2148" s="684"/>
      <c r="G2148" s="691"/>
      <c r="H2148" s="684"/>
      <c r="I2148" s="684"/>
    </row>
    <row r="2149" spans="1:9" ht="35.25" customHeight="1" x14ac:dyDescent="0.25">
      <c r="A2149" s="333">
        <v>22021017</v>
      </c>
      <c r="B2149" s="409" t="s">
        <v>21</v>
      </c>
      <c r="C2149" s="333"/>
      <c r="D2149" s="328" t="s">
        <v>12</v>
      </c>
      <c r="E2149" s="707" t="s">
        <v>753</v>
      </c>
      <c r="F2149" s="684">
        <v>25000000</v>
      </c>
      <c r="G2149" s="691">
        <v>29324606.59</v>
      </c>
      <c r="H2149" s="692">
        <v>6850000</v>
      </c>
      <c r="I2149" s="684">
        <v>30000000</v>
      </c>
    </row>
    <row r="2150" spans="1:9" ht="18.75" x14ac:dyDescent="0.25">
      <c r="A2150" s="411"/>
      <c r="B2150" s="411"/>
      <c r="C2150" s="411"/>
      <c r="D2150" s="411"/>
      <c r="E2150" s="693" t="s">
        <v>53</v>
      </c>
      <c r="F2150" s="708">
        <f>SUM(F2109:F2131)</f>
        <v>63521422.25</v>
      </c>
      <c r="G2150" s="708">
        <f t="shared" ref="G2150:I2150" si="109">SUM(G2109:G2131)</f>
        <v>97172133.375</v>
      </c>
      <c r="H2150" s="708">
        <f t="shared" si="109"/>
        <v>22529035.010000005</v>
      </c>
      <c r="I2150" s="696">
        <f t="shared" si="109"/>
        <v>24802279.039999999</v>
      </c>
    </row>
    <row r="2151" spans="1:9" ht="18.75" x14ac:dyDescent="0.25">
      <c r="A2151" s="381"/>
      <c r="B2151" s="381"/>
      <c r="C2151" s="381"/>
      <c r="D2151" s="381"/>
      <c r="E2151" s="697" t="s">
        <v>420</v>
      </c>
      <c r="F2151" s="698">
        <f>SUM(F2134:F2149)</f>
        <v>58200000</v>
      </c>
      <c r="G2151" s="698">
        <f t="shared" ref="G2151:I2151" si="110">SUM(G2134:G2149)</f>
        <v>71624606.590000004</v>
      </c>
      <c r="H2151" s="698">
        <f t="shared" si="110"/>
        <v>27350000</v>
      </c>
      <c r="I2151" s="706">
        <f t="shared" si="110"/>
        <v>43000000</v>
      </c>
    </row>
    <row r="2152" spans="1:9" ht="18.75" x14ac:dyDescent="0.25">
      <c r="A2152" s="699"/>
      <c r="B2152" s="700"/>
      <c r="C2152" s="700"/>
      <c r="D2152" s="701"/>
      <c r="E2152" s="709" t="s">
        <v>57</v>
      </c>
      <c r="F2152" s="543">
        <f>SUM(F2150:F2151)</f>
        <v>121721422.25</v>
      </c>
      <c r="G2152" s="543">
        <f t="shared" ref="G2152:I2152" si="111">SUM(G2150:G2151)</f>
        <v>168796739.965</v>
      </c>
      <c r="H2152" s="543">
        <f t="shared" si="111"/>
        <v>49879035.010000005</v>
      </c>
      <c r="I2152" s="544">
        <f t="shared" si="111"/>
        <v>67802279.039999992</v>
      </c>
    </row>
    <row r="2153" spans="1:9" ht="18.75" x14ac:dyDescent="0.25">
      <c r="A2153" s="969" t="s">
        <v>85</v>
      </c>
      <c r="B2153" s="970"/>
      <c r="C2153" s="970"/>
      <c r="D2153" s="970"/>
      <c r="E2153" s="970"/>
      <c r="F2153" s="970"/>
      <c r="G2153" s="970"/>
      <c r="H2153" s="970"/>
      <c r="I2153" s="971"/>
    </row>
    <row r="2154" spans="1:9" ht="18.75" x14ac:dyDescent="0.25">
      <c r="A2154" s="972" t="s">
        <v>1</v>
      </c>
      <c r="B2154" s="973"/>
      <c r="C2154" s="973"/>
      <c r="D2154" s="973"/>
      <c r="E2154" s="973"/>
      <c r="F2154" s="973"/>
      <c r="G2154" s="973"/>
      <c r="H2154" s="973"/>
      <c r="I2154" s="974"/>
    </row>
    <row r="2155" spans="1:9" ht="21" customHeight="1" x14ac:dyDescent="0.25">
      <c r="A2155" s="972" t="s">
        <v>58</v>
      </c>
      <c r="B2155" s="973"/>
      <c r="C2155" s="973"/>
      <c r="D2155" s="973"/>
      <c r="E2155" s="973"/>
      <c r="F2155" s="973"/>
      <c r="G2155" s="973"/>
      <c r="H2155" s="973"/>
      <c r="I2155" s="974"/>
    </row>
    <row r="2156" spans="1:9" ht="18.75" customHeight="1" x14ac:dyDescent="0.25">
      <c r="A2156" s="975" t="s">
        <v>379</v>
      </c>
      <c r="B2156" s="976"/>
      <c r="C2156" s="976"/>
      <c r="D2156" s="976"/>
      <c r="E2156" s="976"/>
      <c r="F2156" s="976"/>
      <c r="G2156" s="976"/>
      <c r="H2156" s="976"/>
      <c r="I2156" s="977"/>
    </row>
    <row r="2157" spans="1:9" ht="18.75" x14ac:dyDescent="0.25">
      <c r="A2157" s="978" t="s">
        <v>754</v>
      </c>
      <c r="B2157" s="979"/>
      <c r="C2157" s="979"/>
      <c r="D2157" s="979"/>
      <c r="E2157" s="979"/>
      <c r="F2157" s="979"/>
      <c r="G2157" s="979"/>
      <c r="H2157" s="979"/>
      <c r="I2157" s="980"/>
    </row>
    <row r="2158" spans="1:9" s="311" customFormat="1" ht="35.25" x14ac:dyDescent="0.25">
      <c r="A2158" s="390" t="s">
        <v>380</v>
      </c>
      <c r="B2158" s="322" t="s">
        <v>88</v>
      </c>
      <c r="C2158" s="322" t="s">
        <v>381</v>
      </c>
      <c r="D2158" s="322" t="s">
        <v>5</v>
      </c>
      <c r="E2158" s="391" t="s">
        <v>89</v>
      </c>
      <c r="F2158" s="322" t="s">
        <v>7</v>
      </c>
      <c r="G2158" s="322" t="s">
        <v>8</v>
      </c>
      <c r="H2158" s="320" t="s">
        <v>382</v>
      </c>
      <c r="I2158" s="416" t="s">
        <v>10</v>
      </c>
    </row>
    <row r="2159" spans="1:9" ht="18" customHeight="1" x14ac:dyDescent="0.25">
      <c r="A2159" s="363">
        <v>20000000</v>
      </c>
      <c r="B2159" s="363"/>
      <c r="C2159" s="363"/>
      <c r="D2159" s="363"/>
      <c r="E2159" s="683" t="s">
        <v>47</v>
      </c>
      <c r="F2159" s="710"/>
      <c r="G2159" s="710"/>
      <c r="H2159" s="710"/>
      <c r="I2159" s="710"/>
    </row>
    <row r="2160" spans="1:9" ht="18" customHeight="1" x14ac:dyDescent="0.25">
      <c r="A2160" s="363">
        <v>21000000</v>
      </c>
      <c r="B2160" s="363"/>
      <c r="C2160" s="363"/>
      <c r="D2160" s="363"/>
      <c r="E2160" s="683" t="s">
        <v>53</v>
      </c>
      <c r="F2160" s="710"/>
      <c r="G2160" s="710"/>
      <c r="H2160" s="710"/>
      <c r="I2160" s="710"/>
    </row>
    <row r="2161" spans="1:9" ht="18" customHeight="1" x14ac:dyDescent="0.25">
      <c r="A2161" s="363">
        <v>21010000</v>
      </c>
      <c r="B2161" s="363"/>
      <c r="C2161" s="363"/>
      <c r="D2161" s="363"/>
      <c r="E2161" s="683" t="s">
        <v>402</v>
      </c>
      <c r="F2161" s="710"/>
      <c r="G2161" s="710"/>
      <c r="H2161" s="710"/>
      <c r="I2161" s="710"/>
    </row>
    <row r="2162" spans="1:9" ht="18" customHeight="1" x14ac:dyDescent="0.25">
      <c r="A2162" s="451">
        <v>21010103</v>
      </c>
      <c r="B2162" s="409" t="s">
        <v>21</v>
      </c>
      <c r="C2162" s="451"/>
      <c r="D2162" s="328" t="s">
        <v>12</v>
      </c>
      <c r="E2162" s="690" t="s">
        <v>442</v>
      </c>
      <c r="F2162" s="684"/>
      <c r="G2162" s="711"/>
      <c r="H2162" s="684"/>
      <c r="I2162" s="684"/>
    </row>
    <row r="2163" spans="1:9" ht="18" customHeight="1" x14ac:dyDescent="0.25">
      <c r="A2163" s="451">
        <v>21010104</v>
      </c>
      <c r="B2163" s="409" t="s">
        <v>21</v>
      </c>
      <c r="C2163" s="451"/>
      <c r="D2163" s="328" t="s">
        <v>12</v>
      </c>
      <c r="E2163" s="690" t="s">
        <v>443</v>
      </c>
      <c r="F2163" s="684"/>
      <c r="G2163" s="711"/>
      <c r="H2163" s="684"/>
      <c r="I2163" s="684"/>
    </row>
    <row r="2164" spans="1:9" ht="18" customHeight="1" x14ac:dyDescent="0.25">
      <c r="A2164" s="451">
        <v>21010105</v>
      </c>
      <c r="B2164" s="409" t="s">
        <v>21</v>
      </c>
      <c r="C2164" s="451"/>
      <c r="D2164" s="328" t="s">
        <v>12</v>
      </c>
      <c r="E2164" s="690" t="s">
        <v>444</v>
      </c>
      <c r="F2164" s="684"/>
      <c r="G2164" s="691"/>
      <c r="H2164" s="684"/>
      <c r="I2164" s="684"/>
    </row>
    <row r="2165" spans="1:9" ht="18" customHeight="1" x14ac:dyDescent="0.25">
      <c r="A2165" s="403">
        <v>21010106</v>
      </c>
      <c r="B2165" s="409" t="s">
        <v>21</v>
      </c>
      <c r="C2165" s="328"/>
      <c r="D2165" s="328" t="s">
        <v>12</v>
      </c>
      <c r="E2165" s="401" t="s">
        <v>462</v>
      </c>
      <c r="F2165" s="684"/>
      <c r="G2165" s="691"/>
      <c r="H2165" s="684"/>
      <c r="I2165" s="684"/>
    </row>
    <row r="2166" spans="1:9" ht="18" customHeight="1" x14ac:dyDescent="0.25">
      <c r="A2166" s="449"/>
      <c r="B2166" s="409" t="s">
        <v>21</v>
      </c>
      <c r="C2166" s="328"/>
      <c r="D2166" s="328" t="s">
        <v>12</v>
      </c>
      <c r="E2166" s="335" t="s">
        <v>513</v>
      </c>
      <c r="F2166" s="684"/>
      <c r="G2166" s="691"/>
      <c r="H2166" s="684"/>
      <c r="I2166" s="684"/>
    </row>
    <row r="2167" spans="1:9" ht="18" customHeight="1" x14ac:dyDescent="0.25">
      <c r="A2167" s="363">
        <v>21020000</v>
      </c>
      <c r="B2167" s="363"/>
      <c r="C2167" s="363"/>
      <c r="D2167" s="363"/>
      <c r="E2167" s="683" t="s">
        <v>405</v>
      </c>
      <c r="F2167" s="684"/>
      <c r="G2167" s="691"/>
      <c r="H2167" s="684"/>
      <c r="I2167" s="684"/>
    </row>
    <row r="2168" spans="1:9" ht="18" customHeight="1" x14ac:dyDescent="0.25">
      <c r="A2168" s="363">
        <v>21020300</v>
      </c>
      <c r="B2168" s="363"/>
      <c r="C2168" s="363"/>
      <c r="D2168" s="363"/>
      <c r="E2168" s="683" t="s">
        <v>447</v>
      </c>
      <c r="F2168" s="684"/>
      <c r="G2168" s="691"/>
      <c r="H2168" s="684"/>
      <c r="I2168" s="684"/>
    </row>
    <row r="2169" spans="1:9" ht="18" customHeight="1" x14ac:dyDescent="0.25">
      <c r="A2169" s="451">
        <v>21020312</v>
      </c>
      <c r="B2169" s="409" t="s">
        <v>21</v>
      </c>
      <c r="C2169" s="451"/>
      <c r="D2169" s="328" t="s">
        <v>12</v>
      </c>
      <c r="E2169" s="695" t="s">
        <v>451</v>
      </c>
      <c r="F2169" s="684"/>
      <c r="G2169" s="691"/>
      <c r="H2169" s="684"/>
      <c r="I2169" s="684"/>
    </row>
    <row r="2170" spans="1:9" ht="18" customHeight="1" x14ac:dyDescent="0.25">
      <c r="A2170" s="451">
        <v>21020320</v>
      </c>
      <c r="B2170" s="409" t="s">
        <v>21</v>
      </c>
      <c r="C2170" s="451"/>
      <c r="D2170" s="328" t="s">
        <v>12</v>
      </c>
      <c r="E2170" s="695" t="s">
        <v>614</v>
      </c>
      <c r="F2170" s="684"/>
      <c r="G2170" s="691"/>
      <c r="H2170" s="684"/>
      <c r="I2170" s="684"/>
    </row>
    <row r="2171" spans="1:9" ht="18" customHeight="1" x14ac:dyDescent="0.25">
      <c r="A2171" s="451">
        <v>21020327</v>
      </c>
      <c r="B2171" s="409" t="s">
        <v>21</v>
      </c>
      <c r="C2171" s="451"/>
      <c r="D2171" s="328" t="s">
        <v>12</v>
      </c>
      <c r="E2171" s="695" t="s">
        <v>615</v>
      </c>
      <c r="F2171" s="684"/>
      <c r="G2171" s="691"/>
      <c r="H2171" s="684"/>
      <c r="I2171" s="684"/>
    </row>
    <row r="2172" spans="1:9" ht="18" customHeight="1" x14ac:dyDescent="0.25">
      <c r="A2172" s="451">
        <v>21020328</v>
      </c>
      <c r="B2172" s="409" t="s">
        <v>21</v>
      </c>
      <c r="C2172" s="451"/>
      <c r="D2172" s="328" t="s">
        <v>12</v>
      </c>
      <c r="E2172" s="695" t="s">
        <v>755</v>
      </c>
      <c r="F2172" s="684"/>
      <c r="G2172" s="691"/>
      <c r="H2172" s="684"/>
      <c r="I2172" s="684"/>
    </row>
    <row r="2173" spans="1:9" ht="18" customHeight="1" x14ac:dyDescent="0.25">
      <c r="A2173" s="363">
        <v>21020400</v>
      </c>
      <c r="B2173" s="363"/>
      <c r="C2173" s="363"/>
      <c r="D2173" s="363"/>
      <c r="E2173" s="683" t="s">
        <v>464</v>
      </c>
      <c r="F2173" s="684"/>
      <c r="G2173" s="691"/>
      <c r="H2173" s="684"/>
      <c r="I2173" s="684"/>
    </row>
    <row r="2174" spans="1:9" ht="18" customHeight="1" x14ac:dyDescent="0.25">
      <c r="A2174" s="451">
        <v>21020312</v>
      </c>
      <c r="B2174" s="409" t="s">
        <v>21</v>
      </c>
      <c r="C2174" s="451"/>
      <c r="D2174" s="328" t="s">
        <v>12</v>
      </c>
      <c r="E2174" s="695" t="s">
        <v>451</v>
      </c>
      <c r="F2174" s="684"/>
      <c r="G2174" s="691"/>
      <c r="H2174" s="684"/>
      <c r="I2174" s="684"/>
    </row>
    <row r="2175" spans="1:9" ht="18" customHeight="1" x14ac:dyDescent="0.25">
      <c r="A2175" s="451">
        <v>21020327</v>
      </c>
      <c r="B2175" s="409" t="s">
        <v>21</v>
      </c>
      <c r="C2175" s="451"/>
      <c r="D2175" s="328" t="s">
        <v>12</v>
      </c>
      <c r="E2175" s="695" t="s">
        <v>756</v>
      </c>
      <c r="F2175" s="684"/>
      <c r="G2175" s="691"/>
      <c r="H2175" s="684"/>
      <c r="I2175" s="684"/>
    </row>
    <row r="2176" spans="1:9" ht="18" customHeight="1" x14ac:dyDescent="0.25">
      <c r="A2176" s="451">
        <v>21020328</v>
      </c>
      <c r="B2176" s="409" t="s">
        <v>21</v>
      </c>
      <c r="C2176" s="451"/>
      <c r="D2176" s="328" t="s">
        <v>12</v>
      </c>
      <c r="E2176" s="695" t="s">
        <v>757</v>
      </c>
      <c r="F2176" s="684"/>
      <c r="G2176" s="691"/>
      <c r="H2176" s="684"/>
      <c r="I2176" s="684"/>
    </row>
    <row r="2177" spans="1:9" ht="18" customHeight="1" x14ac:dyDescent="0.25">
      <c r="A2177" s="363">
        <v>21020400</v>
      </c>
      <c r="B2177" s="363"/>
      <c r="C2177" s="363"/>
      <c r="D2177" s="363"/>
      <c r="E2177" s="683" t="s">
        <v>464</v>
      </c>
      <c r="F2177" s="684"/>
      <c r="G2177" s="691"/>
      <c r="H2177" s="684"/>
      <c r="I2177" s="684"/>
    </row>
    <row r="2178" spans="1:9" ht="18" customHeight="1" x14ac:dyDescent="0.25">
      <c r="A2178" s="451">
        <v>21020401</v>
      </c>
      <c r="B2178" s="409" t="s">
        <v>21</v>
      </c>
      <c r="C2178" s="451"/>
      <c r="D2178" s="328" t="s">
        <v>12</v>
      </c>
      <c r="E2178" s="695" t="s">
        <v>448</v>
      </c>
      <c r="F2178" s="684"/>
      <c r="G2178" s="691"/>
      <c r="H2178" s="684"/>
      <c r="I2178" s="684"/>
    </row>
    <row r="2179" spans="1:9" ht="18" customHeight="1" x14ac:dyDescent="0.25">
      <c r="A2179" s="451">
        <v>21020402</v>
      </c>
      <c r="B2179" s="409" t="s">
        <v>21</v>
      </c>
      <c r="C2179" s="451"/>
      <c r="D2179" s="328" t="s">
        <v>12</v>
      </c>
      <c r="E2179" s="695" t="s">
        <v>449</v>
      </c>
      <c r="F2179" s="684"/>
      <c r="G2179" s="691"/>
      <c r="H2179" s="684"/>
      <c r="I2179" s="684"/>
    </row>
    <row r="2180" spans="1:9" ht="18" customHeight="1" x14ac:dyDescent="0.25">
      <c r="A2180" s="451">
        <v>21020403</v>
      </c>
      <c r="B2180" s="409" t="s">
        <v>21</v>
      </c>
      <c r="C2180" s="451"/>
      <c r="D2180" s="328" t="s">
        <v>12</v>
      </c>
      <c r="E2180" s="695" t="s">
        <v>450</v>
      </c>
      <c r="F2180" s="684"/>
      <c r="G2180" s="691"/>
      <c r="H2180" s="684"/>
      <c r="I2180" s="684"/>
    </row>
    <row r="2181" spans="1:9" ht="18" customHeight="1" x14ac:dyDescent="0.25">
      <c r="A2181" s="451">
        <v>21020404</v>
      </c>
      <c r="B2181" s="409" t="s">
        <v>21</v>
      </c>
      <c r="C2181" s="451"/>
      <c r="D2181" s="328" t="s">
        <v>12</v>
      </c>
      <c r="E2181" s="695" t="s">
        <v>408</v>
      </c>
      <c r="F2181" s="684"/>
      <c r="G2181" s="691"/>
      <c r="H2181" s="684"/>
      <c r="I2181" s="684"/>
    </row>
    <row r="2182" spans="1:9" ht="18" customHeight="1" x14ac:dyDescent="0.25">
      <c r="A2182" s="451">
        <v>21020412</v>
      </c>
      <c r="B2182" s="409" t="s">
        <v>21</v>
      </c>
      <c r="C2182" s="451"/>
      <c r="D2182" s="328" t="s">
        <v>12</v>
      </c>
      <c r="E2182" s="695" t="s">
        <v>451</v>
      </c>
      <c r="F2182" s="684"/>
      <c r="G2182" s="691"/>
      <c r="H2182" s="684"/>
      <c r="I2182" s="684"/>
    </row>
    <row r="2183" spans="1:9" ht="18" customHeight="1" x14ac:dyDescent="0.25">
      <c r="A2183" s="451">
        <v>21020415</v>
      </c>
      <c r="B2183" s="409" t="s">
        <v>21</v>
      </c>
      <c r="C2183" s="451"/>
      <c r="D2183" s="328" t="s">
        <v>12</v>
      </c>
      <c r="E2183" s="695" t="s">
        <v>452</v>
      </c>
      <c r="F2183" s="684"/>
      <c r="G2183" s="691"/>
      <c r="H2183" s="684"/>
      <c r="I2183" s="684"/>
    </row>
    <row r="2184" spans="1:9" ht="18" customHeight="1" x14ac:dyDescent="0.25">
      <c r="A2184" s="424">
        <v>21020600</v>
      </c>
      <c r="B2184" s="424"/>
      <c r="C2184" s="424"/>
      <c r="D2184" s="424"/>
      <c r="E2184" s="683" t="s">
        <v>418</v>
      </c>
      <c r="F2184" s="684"/>
      <c r="G2184" s="691"/>
      <c r="H2184" s="684"/>
      <c r="I2184" s="684"/>
    </row>
    <row r="2185" spans="1:9" ht="18" customHeight="1" x14ac:dyDescent="0.25">
      <c r="A2185" s="689">
        <v>21020605</v>
      </c>
      <c r="B2185" s="409" t="s">
        <v>21</v>
      </c>
      <c r="C2185" s="689"/>
      <c r="D2185" s="328" t="s">
        <v>12</v>
      </c>
      <c r="E2185" s="690" t="s">
        <v>518</v>
      </c>
      <c r="F2185" s="684"/>
      <c r="G2185" s="691"/>
      <c r="H2185" s="684"/>
      <c r="I2185" s="684"/>
    </row>
    <row r="2186" spans="1:9" ht="18" customHeight="1" x14ac:dyDescent="0.25">
      <c r="A2186" s="411">
        <v>22020000</v>
      </c>
      <c r="B2186" s="411"/>
      <c r="C2186" s="411"/>
      <c r="D2186" s="411"/>
      <c r="E2186" s="693" t="s">
        <v>420</v>
      </c>
      <c r="F2186" s="684"/>
      <c r="G2186" s="691"/>
      <c r="H2186" s="684"/>
      <c r="I2186" s="684"/>
    </row>
    <row r="2187" spans="1:9" ht="18" customHeight="1" x14ac:dyDescent="0.25">
      <c r="A2187" s="411">
        <v>22020100</v>
      </c>
      <c r="B2187" s="411"/>
      <c r="C2187" s="411"/>
      <c r="D2187" s="411"/>
      <c r="E2187" s="693" t="s">
        <v>480</v>
      </c>
      <c r="F2187" s="684"/>
      <c r="G2187" s="691"/>
      <c r="H2187" s="684"/>
      <c r="I2187" s="684"/>
    </row>
    <row r="2188" spans="1:9" ht="18" customHeight="1" x14ac:dyDescent="0.25">
      <c r="A2188" s="492">
        <v>22020101</v>
      </c>
      <c r="B2188" s="409" t="s">
        <v>21</v>
      </c>
      <c r="C2188" s="492"/>
      <c r="D2188" s="328" t="s">
        <v>12</v>
      </c>
      <c r="E2188" s="568" t="s">
        <v>481</v>
      </c>
      <c r="F2188" s="574"/>
      <c r="G2188" s="691"/>
      <c r="H2188" s="574"/>
      <c r="I2188" s="684"/>
    </row>
    <row r="2189" spans="1:9" ht="18" customHeight="1" x14ac:dyDescent="0.25">
      <c r="A2189" s="492">
        <v>22020102</v>
      </c>
      <c r="B2189" s="409" t="s">
        <v>21</v>
      </c>
      <c r="C2189" s="492"/>
      <c r="D2189" s="328" t="s">
        <v>12</v>
      </c>
      <c r="E2189" s="568" t="s">
        <v>422</v>
      </c>
      <c r="F2189" s="574"/>
      <c r="G2189" s="691"/>
      <c r="H2189" s="574"/>
      <c r="I2189" s="684"/>
    </row>
    <row r="2190" spans="1:9" ht="18" customHeight="1" x14ac:dyDescent="0.25">
      <c r="A2190" s="492">
        <v>22020103</v>
      </c>
      <c r="B2190" s="409" t="s">
        <v>21</v>
      </c>
      <c r="C2190" s="492"/>
      <c r="D2190" s="328" t="s">
        <v>12</v>
      </c>
      <c r="E2190" s="568" t="s">
        <v>482</v>
      </c>
      <c r="F2190" s="574"/>
      <c r="G2190" s="691"/>
      <c r="H2190" s="574"/>
      <c r="I2190" s="684"/>
    </row>
    <row r="2191" spans="1:9" ht="18" customHeight="1" x14ac:dyDescent="0.25">
      <c r="A2191" s="492">
        <v>22020104</v>
      </c>
      <c r="B2191" s="409" t="s">
        <v>21</v>
      </c>
      <c r="C2191" s="492"/>
      <c r="D2191" s="328" t="s">
        <v>12</v>
      </c>
      <c r="E2191" s="568" t="s">
        <v>423</v>
      </c>
      <c r="F2191" s="574"/>
      <c r="G2191" s="691"/>
      <c r="H2191" s="574"/>
      <c r="I2191" s="684"/>
    </row>
    <row r="2192" spans="1:9" ht="18" customHeight="1" x14ac:dyDescent="0.25">
      <c r="A2192" s="411">
        <v>22020300</v>
      </c>
      <c r="B2192" s="411"/>
      <c r="C2192" s="411"/>
      <c r="D2192" s="411"/>
      <c r="E2192" s="693" t="s">
        <v>468</v>
      </c>
      <c r="F2192" s="684"/>
      <c r="G2192" s="691"/>
      <c r="H2192" s="684"/>
      <c r="I2192" s="684"/>
    </row>
    <row r="2193" spans="1:9" ht="18" customHeight="1" x14ac:dyDescent="0.25">
      <c r="A2193" s="333">
        <v>22020307</v>
      </c>
      <c r="B2193" s="409" t="s">
        <v>21</v>
      </c>
      <c r="C2193" s="333"/>
      <c r="D2193" s="328" t="s">
        <v>12</v>
      </c>
      <c r="E2193" s="694" t="s">
        <v>741</v>
      </c>
      <c r="F2193" s="684"/>
      <c r="G2193" s="691"/>
      <c r="H2193" s="684"/>
      <c r="I2193" s="684"/>
    </row>
    <row r="2194" spans="1:9" ht="18" customHeight="1" x14ac:dyDescent="0.25">
      <c r="A2194" s="333">
        <v>22020309</v>
      </c>
      <c r="B2194" s="409" t="s">
        <v>21</v>
      </c>
      <c r="C2194" s="333"/>
      <c r="D2194" s="328" t="s">
        <v>12</v>
      </c>
      <c r="E2194" s="694" t="s">
        <v>522</v>
      </c>
      <c r="F2194" s="684"/>
      <c r="G2194" s="691"/>
      <c r="H2194" s="684"/>
      <c r="I2194" s="684"/>
    </row>
    <row r="2195" spans="1:9" ht="18" customHeight="1" x14ac:dyDescent="0.25">
      <c r="A2195" s="333">
        <v>22020313</v>
      </c>
      <c r="B2195" s="409" t="s">
        <v>21</v>
      </c>
      <c r="C2195" s="333"/>
      <c r="D2195" s="328" t="s">
        <v>12</v>
      </c>
      <c r="E2195" s="694" t="s">
        <v>458</v>
      </c>
      <c r="F2195" s="684"/>
      <c r="G2195" s="691"/>
      <c r="H2195" s="684"/>
      <c r="I2195" s="684"/>
    </row>
    <row r="2196" spans="1:9" ht="18" customHeight="1" x14ac:dyDescent="0.25">
      <c r="A2196" s="411">
        <v>22020500</v>
      </c>
      <c r="B2196" s="411"/>
      <c r="C2196" s="411"/>
      <c r="D2196" s="411"/>
      <c r="E2196" s="693" t="s">
        <v>484</v>
      </c>
      <c r="F2196" s="684"/>
      <c r="G2196" s="691"/>
      <c r="H2196" s="684"/>
      <c r="I2196" s="684"/>
    </row>
    <row r="2197" spans="1:9" ht="18" customHeight="1" x14ac:dyDescent="0.25">
      <c r="A2197" s="333">
        <v>22020501</v>
      </c>
      <c r="B2197" s="409" t="s">
        <v>21</v>
      </c>
      <c r="C2197" s="333"/>
      <c r="D2197" s="328" t="s">
        <v>12</v>
      </c>
      <c r="E2197" s="694" t="s">
        <v>749</v>
      </c>
      <c r="F2197" s="684"/>
      <c r="G2197" s="691"/>
      <c r="H2197" s="684"/>
      <c r="I2197" s="684"/>
    </row>
    <row r="2198" spans="1:9" ht="18" customHeight="1" x14ac:dyDescent="0.25">
      <c r="A2198" s="411">
        <v>22020600</v>
      </c>
      <c r="B2198" s="411"/>
      <c r="C2198" s="411"/>
      <c r="D2198" s="411"/>
      <c r="E2198" s="693" t="s">
        <v>430</v>
      </c>
      <c r="F2198" s="684"/>
      <c r="G2198" s="691"/>
      <c r="H2198" s="684"/>
      <c r="I2198" s="684"/>
    </row>
    <row r="2199" spans="1:9" ht="18" customHeight="1" x14ac:dyDescent="0.25">
      <c r="A2199" s="333">
        <v>22020605</v>
      </c>
      <c r="B2199" s="409" t="s">
        <v>21</v>
      </c>
      <c r="C2199" s="333"/>
      <c r="D2199" s="328" t="s">
        <v>12</v>
      </c>
      <c r="E2199" s="694" t="s">
        <v>750</v>
      </c>
      <c r="F2199" s="684"/>
      <c r="G2199" s="691"/>
      <c r="H2199" s="684"/>
      <c r="I2199" s="684"/>
    </row>
    <row r="2200" spans="1:9" ht="38.25" customHeight="1" x14ac:dyDescent="0.25">
      <c r="A2200" s="411">
        <v>22020700</v>
      </c>
      <c r="B2200" s="411"/>
      <c r="C2200" s="411"/>
      <c r="D2200" s="411"/>
      <c r="E2200" s="693" t="s">
        <v>751</v>
      </c>
      <c r="F2200" s="684"/>
      <c r="G2200" s="691"/>
      <c r="H2200" s="684"/>
      <c r="I2200" s="684"/>
    </row>
    <row r="2201" spans="1:9" ht="18" customHeight="1" x14ac:dyDescent="0.25">
      <c r="A2201" s="333">
        <v>22020710</v>
      </c>
      <c r="B2201" s="409" t="s">
        <v>21</v>
      </c>
      <c r="C2201" s="333"/>
      <c r="D2201" s="328" t="s">
        <v>12</v>
      </c>
      <c r="E2201" s="694" t="s">
        <v>758</v>
      </c>
      <c r="F2201" s="684">
        <v>2000000</v>
      </c>
      <c r="G2201" s="691">
        <v>2500000</v>
      </c>
      <c r="H2201" s="692">
        <v>200000</v>
      </c>
      <c r="I2201" s="684">
        <v>2500000</v>
      </c>
    </row>
    <row r="2202" spans="1:9" ht="18" customHeight="1" x14ac:dyDescent="0.25">
      <c r="A2202" s="411">
        <v>22021000</v>
      </c>
      <c r="B2202" s="411"/>
      <c r="C2202" s="411"/>
      <c r="D2202" s="411"/>
      <c r="E2202" s="693" t="s">
        <v>435</v>
      </c>
      <c r="F2202" s="684"/>
      <c r="G2202" s="691"/>
      <c r="H2202" s="684"/>
      <c r="I2202" s="684"/>
    </row>
    <row r="2203" spans="1:9" ht="18" customHeight="1" x14ac:dyDescent="0.25">
      <c r="A2203" s="333">
        <v>22021017</v>
      </c>
      <c r="B2203" s="409" t="s">
        <v>21</v>
      </c>
      <c r="C2203" s="333"/>
      <c r="D2203" s="328" t="s">
        <v>12</v>
      </c>
      <c r="E2203" s="695" t="s">
        <v>536</v>
      </c>
      <c r="F2203" s="684">
        <v>1250000</v>
      </c>
      <c r="G2203" s="691">
        <v>1500000</v>
      </c>
      <c r="H2203" s="684">
        <v>500000</v>
      </c>
      <c r="I2203" s="684">
        <v>1500000</v>
      </c>
    </row>
    <row r="2204" spans="1:9" ht="18.75" x14ac:dyDescent="0.25">
      <c r="A2204" s="411"/>
      <c r="B2204" s="411"/>
      <c r="C2204" s="411"/>
      <c r="D2204" s="411"/>
      <c r="E2204" s="693" t="s">
        <v>53</v>
      </c>
      <c r="F2204" s="708">
        <f>SUM(F2162:F2185)</f>
        <v>0</v>
      </c>
      <c r="G2204" s="708">
        <f t="shared" ref="G2204:I2204" si="112">SUM(G2162:G2185)</f>
        <v>0</v>
      </c>
      <c r="H2204" s="708">
        <f t="shared" si="112"/>
        <v>0</v>
      </c>
      <c r="I2204" s="696">
        <f t="shared" si="112"/>
        <v>0</v>
      </c>
    </row>
    <row r="2205" spans="1:9" ht="18.75" x14ac:dyDescent="0.25">
      <c r="A2205" s="381"/>
      <c r="B2205" s="381"/>
      <c r="C2205" s="381"/>
      <c r="D2205" s="381"/>
      <c r="E2205" s="697" t="s">
        <v>420</v>
      </c>
      <c r="F2205" s="698">
        <f>SUM(F2188:F2203)</f>
        <v>3250000</v>
      </c>
      <c r="G2205" s="698">
        <f>SUM(G2188:G2203)</f>
        <v>4000000</v>
      </c>
      <c r="H2205" s="698">
        <f>SUM(H2188:H2203)</f>
        <v>700000</v>
      </c>
      <c r="I2205" s="706">
        <f>SUM(I2188:I2203)</f>
        <v>4000000</v>
      </c>
    </row>
    <row r="2206" spans="1:9" ht="18.75" x14ac:dyDescent="0.25">
      <c r="A2206" s="713"/>
      <c r="B2206" s="714"/>
      <c r="C2206" s="714"/>
      <c r="D2206" s="715"/>
      <c r="E2206" s="716" t="s">
        <v>57</v>
      </c>
      <c r="F2206" s="717">
        <f>SUM(F2204:F2205)</f>
        <v>3250000</v>
      </c>
      <c r="G2206" s="717">
        <f t="shared" ref="G2206:I2206" si="113">SUM(G2204:G2205)</f>
        <v>4000000</v>
      </c>
      <c r="H2206" s="717">
        <f t="shared" si="113"/>
        <v>700000</v>
      </c>
      <c r="I2206" s="718">
        <f t="shared" si="113"/>
        <v>4000000</v>
      </c>
    </row>
  </sheetData>
  <mergeCells count="257">
    <mergeCell ref="A1:I1"/>
    <mergeCell ref="A2:I2"/>
    <mergeCell ref="A3:I3"/>
    <mergeCell ref="A4:I4"/>
    <mergeCell ref="A5:I5"/>
    <mergeCell ref="A20:I20"/>
    <mergeCell ref="A24:I24"/>
    <mergeCell ref="A25:I25"/>
    <mergeCell ref="A26:I26"/>
    <mergeCell ref="A27:I27"/>
    <mergeCell ref="A28:I28"/>
    <mergeCell ref="A37:I37"/>
    <mergeCell ref="A41:I41"/>
    <mergeCell ref="A42:I42"/>
    <mergeCell ref="A43:I43"/>
    <mergeCell ref="A44:I44"/>
    <mergeCell ref="A45:I45"/>
    <mergeCell ref="A92:I92"/>
    <mergeCell ref="A93:I93"/>
    <mergeCell ref="A94:I94"/>
    <mergeCell ref="A95:I95"/>
    <mergeCell ref="A96:I96"/>
    <mergeCell ref="A127:I127"/>
    <mergeCell ref="A128:I128"/>
    <mergeCell ref="A129:I129"/>
    <mergeCell ref="A130:I130"/>
    <mergeCell ref="A131:I131"/>
    <mergeCell ref="A180:I180"/>
    <mergeCell ref="A181:I181"/>
    <mergeCell ref="A182:I182"/>
    <mergeCell ref="A183:I183"/>
    <mergeCell ref="A184:I184"/>
    <mergeCell ref="A198:I198"/>
    <mergeCell ref="A202:I202"/>
    <mergeCell ref="A203:I203"/>
    <mergeCell ref="A204:I204"/>
    <mergeCell ref="A205:I205"/>
    <mergeCell ref="A206:I206"/>
    <mergeCell ref="A241:I241"/>
    <mergeCell ref="A242:I242"/>
    <mergeCell ref="A243:I243"/>
    <mergeCell ref="A244:I244"/>
    <mergeCell ref="A245:I245"/>
    <mergeCell ref="A274:I274"/>
    <mergeCell ref="A275:I275"/>
    <mergeCell ref="A276:I276"/>
    <mergeCell ref="A277:I277"/>
    <mergeCell ref="A278:I278"/>
    <mergeCell ref="A297:I297"/>
    <mergeCell ref="A301:I301"/>
    <mergeCell ref="A302:I302"/>
    <mergeCell ref="A303:I303"/>
    <mergeCell ref="A304:I304"/>
    <mergeCell ref="A305:I305"/>
    <mergeCell ref="A344:I344"/>
    <mergeCell ref="A345:I345"/>
    <mergeCell ref="A346:I346"/>
    <mergeCell ref="A347:I347"/>
    <mergeCell ref="A348:I348"/>
    <mergeCell ref="A356:I356"/>
    <mergeCell ref="A360:I360"/>
    <mergeCell ref="A361:I361"/>
    <mergeCell ref="A362:I362"/>
    <mergeCell ref="A363:I363"/>
    <mergeCell ref="A364:I364"/>
    <mergeCell ref="A432:I432"/>
    <mergeCell ref="A433:I433"/>
    <mergeCell ref="A434:I434"/>
    <mergeCell ref="A435:I435"/>
    <mergeCell ref="A436:I436"/>
    <mergeCell ref="A452:I452"/>
    <mergeCell ref="A456:I456"/>
    <mergeCell ref="A457:I457"/>
    <mergeCell ref="A458:I458"/>
    <mergeCell ref="A459:I459"/>
    <mergeCell ref="A460:I460"/>
    <mergeCell ref="A508:I508"/>
    <mergeCell ref="A509:I509"/>
    <mergeCell ref="A510:I510"/>
    <mergeCell ref="A511:I511"/>
    <mergeCell ref="A512:I512"/>
    <mergeCell ref="A567:I567"/>
    <mergeCell ref="A568:I568"/>
    <mergeCell ref="A569:I569"/>
    <mergeCell ref="A570:I570"/>
    <mergeCell ref="A571:I571"/>
    <mergeCell ref="A619:I619"/>
    <mergeCell ref="A620:I620"/>
    <mergeCell ref="A621:I621"/>
    <mergeCell ref="A622:I622"/>
    <mergeCell ref="A623:I623"/>
    <mergeCell ref="A634:I634"/>
    <mergeCell ref="A638:I638"/>
    <mergeCell ref="A639:I639"/>
    <mergeCell ref="A640:I640"/>
    <mergeCell ref="A641:I641"/>
    <mergeCell ref="A642:I642"/>
    <mergeCell ref="A698:I698"/>
    <mergeCell ref="A699:I699"/>
    <mergeCell ref="A700:I700"/>
    <mergeCell ref="A701:I701"/>
    <mergeCell ref="A702:I702"/>
    <mergeCell ref="A758:I758"/>
    <mergeCell ref="A759:I759"/>
    <mergeCell ref="A760:I760"/>
    <mergeCell ref="A761:I761"/>
    <mergeCell ref="A823:I823"/>
    <mergeCell ref="A824:I824"/>
    <mergeCell ref="A825:I825"/>
    <mergeCell ref="A826:I826"/>
    <mergeCell ref="A827:I827"/>
    <mergeCell ref="A886:I886"/>
    <mergeCell ref="A887:I887"/>
    <mergeCell ref="A888:I888"/>
    <mergeCell ref="A889:I889"/>
    <mergeCell ref="A890:I890"/>
    <mergeCell ref="A927:I927"/>
    <mergeCell ref="A928:I928"/>
    <mergeCell ref="A929:I929"/>
    <mergeCell ref="A930:I930"/>
    <mergeCell ref="A931:I931"/>
    <mergeCell ref="A978:I978"/>
    <mergeCell ref="A979:I979"/>
    <mergeCell ref="A980:I980"/>
    <mergeCell ref="A981:I981"/>
    <mergeCell ref="A982:I982"/>
    <mergeCell ref="A1032:I1032"/>
    <mergeCell ref="A1033:I1033"/>
    <mergeCell ref="A1034:I1034"/>
    <mergeCell ref="A1035:I1035"/>
    <mergeCell ref="A1036:I1036"/>
    <mergeCell ref="A1090:I1090"/>
    <mergeCell ref="A1091:I1091"/>
    <mergeCell ref="A1092:I1092"/>
    <mergeCell ref="A1093:I1093"/>
    <mergeCell ref="A1094:I1094"/>
    <mergeCell ref="A1107:I1107"/>
    <mergeCell ref="A1111:I1111"/>
    <mergeCell ref="A1112:I1112"/>
    <mergeCell ref="A1113:I1113"/>
    <mergeCell ref="A1114:I1114"/>
    <mergeCell ref="A1115:I1115"/>
    <mergeCell ref="A1169:I1169"/>
    <mergeCell ref="A1170:I1170"/>
    <mergeCell ref="A1171:I1171"/>
    <mergeCell ref="A1172:I1172"/>
    <mergeCell ref="A1173:I1173"/>
    <mergeCell ref="A1184:I1184"/>
    <mergeCell ref="A1188:I1188"/>
    <mergeCell ref="A1189:I1189"/>
    <mergeCell ref="A1190:I1190"/>
    <mergeCell ref="A1191:I1191"/>
    <mergeCell ref="A1192:I1192"/>
    <mergeCell ref="A1254:I1254"/>
    <mergeCell ref="A1255:I1255"/>
    <mergeCell ref="A1256:I1256"/>
    <mergeCell ref="A1257:I1257"/>
    <mergeCell ref="A1258:I1258"/>
    <mergeCell ref="A1307:I1307"/>
    <mergeCell ref="A1308:I1308"/>
    <mergeCell ref="A1309:I1309"/>
    <mergeCell ref="A1310:I1310"/>
    <mergeCell ref="A1311:I1311"/>
    <mergeCell ref="A1354:I1354"/>
    <mergeCell ref="A1355:I1355"/>
    <mergeCell ref="A1356:I1356"/>
    <mergeCell ref="A1357:I1357"/>
    <mergeCell ref="A1358:I1358"/>
    <mergeCell ref="A1402:I1402"/>
    <mergeCell ref="A1403:I1403"/>
    <mergeCell ref="A1404:I1404"/>
    <mergeCell ref="A1405:I1405"/>
    <mergeCell ref="A1406:I1406"/>
    <mergeCell ref="A1417:I1417"/>
    <mergeCell ref="A1421:I1421"/>
    <mergeCell ref="A1422:I1422"/>
    <mergeCell ref="A1423:I1423"/>
    <mergeCell ref="A1424:I1424"/>
    <mergeCell ref="A1425:I1425"/>
    <mergeCell ref="A1476:I1476"/>
    <mergeCell ref="A1477:I1477"/>
    <mergeCell ref="A1478:I1478"/>
    <mergeCell ref="A1479:I1479"/>
    <mergeCell ref="A1480:I1480"/>
    <mergeCell ref="A1536:I1536"/>
    <mergeCell ref="A1537:I1537"/>
    <mergeCell ref="A1538:I1538"/>
    <mergeCell ref="A1539:I1539"/>
    <mergeCell ref="A1540:I1540"/>
    <mergeCell ref="A1594:I1594"/>
    <mergeCell ref="A1595:I1595"/>
    <mergeCell ref="A1596:I1596"/>
    <mergeCell ref="A1597:I1597"/>
    <mergeCell ref="A1598:I1598"/>
    <mergeCell ref="A1657:I1657"/>
    <mergeCell ref="A1658:I1658"/>
    <mergeCell ref="A1659:I1659"/>
    <mergeCell ref="A1660:I1660"/>
    <mergeCell ref="A1661:I1661"/>
    <mergeCell ref="A1711:I1711"/>
    <mergeCell ref="A1712:I1712"/>
    <mergeCell ref="A1713:I1713"/>
    <mergeCell ref="A1714:I1714"/>
    <mergeCell ref="A1715:I1715"/>
    <mergeCell ref="A1769:I1769"/>
    <mergeCell ref="A1770:I1770"/>
    <mergeCell ref="A1771:I1771"/>
    <mergeCell ref="A1772:I1772"/>
    <mergeCell ref="A1773:I1773"/>
    <mergeCell ref="A1778:I1778"/>
    <mergeCell ref="A1782:I1782"/>
    <mergeCell ref="A1783:I1783"/>
    <mergeCell ref="A1784:I1784"/>
    <mergeCell ref="A1785:I1785"/>
    <mergeCell ref="A1786:I1786"/>
    <mergeCell ref="A1837:I1837"/>
    <mergeCell ref="A1838:I1838"/>
    <mergeCell ref="A1839:I1839"/>
    <mergeCell ref="A1840:I1840"/>
    <mergeCell ref="A1841:I1841"/>
    <mergeCell ref="A1850:I1850"/>
    <mergeCell ref="A1854:I1854"/>
    <mergeCell ref="A1855:I1855"/>
    <mergeCell ref="A1856:I1856"/>
    <mergeCell ref="A1857:I1857"/>
    <mergeCell ref="A1858:I1858"/>
    <mergeCell ref="A1916:I1916"/>
    <mergeCell ref="A1917:I1917"/>
    <mergeCell ref="A1918:I1918"/>
    <mergeCell ref="A1919:I1919"/>
    <mergeCell ref="A1920:I1920"/>
    <mergeCell ref="A1966:I1966"/>
    <mergeCell ref="A1967:I1967"/>
    <mergeCell ref="A1968:I1968"/>
    <mergeCell ref="A1969:I1969"/>
    <mergeCell ref="A1970:I1970"/>
    <mergeCell ref="A2021:I2021"/>
    <mergeCell ref="A2022:I2022"/>
    <mergeCell ref="A2023:I2023"/>
    <mergeCell ref="A2024:I2024"/>
    <mergeCell ref="A2025:I2025"/>
    <mergeCell ref="A2032:I2032"/>
    <mergeCell ref="A2036:I2036"/>
    <mergeCell ref="A2153:I2153"/>
    <mergeCell ref="A2154:I2154"/>
    <mergeCell ref="A2155:I2155"/>
    <mergeCell ref="A2156:I2156"/>
    <mergeCell ref="A2157:I2157"/>
    <mergeCell ref="A2037:I2037"/>
    <mergeCell ref="A2038:I2038"/>
    <mergeCell ref="A2039:I2039"/>
    <mergeCell ref="A2040:I2040"/>
    <mergeCell ref="A2099:I2099"/>
    <mergeCell ref="A2100:I2100"/>
    <mergeCell ref="A2101:I2101"/>
    <mergeCell ref="A2102:I2102"/>
    <mergeCell ref="A2103:I2103"/>
  </mergeCells>
  <pageMargins left="0.97916666666666696" right="0.23622047244094499" top="0.31496062992126" bottom="0.39370078740157499" header="0.31496062992126" footer="0.31496062992126"/>
  <pageSetup paperSize="9" scale="62" orientation="landscape"/>
  <headerFooter>
    <oddFooter>&amp;C&amp;"Arial,Bold"&amp;12Page &amp;P of &amp;N&amp;R&amp;"Arial,Bold"&amp;12........... LOCAL GOVERNMENT KANO STATE</oddFooter>
  </headerFooter>
  <rowBreaks count="46" manualBreakCount="46">
    <brk id="23" max="16383" man="1"/>
    <brk id="40" max="16383" man="1"/>
    <brk id="91" max="16383" man="1"/>
    <brk id="126" max="16383" man="1"/>
    <brk id="179" max="16383" man="1"/>
    <brk id="201" max="16383" man="1"/>
    <brk id="240" max="16383" man="1"/>
    <brk id="273" max="16383" man="1"/>
    <brk id="300" max="16383" man="1"/>
    <brk id="343" max="16383" man="1"/>
    <brk id="359" max="16383" man="1"/>
    <brk id="431" max="16383" man="1"/>
    <brk id="455" max="16383" man="1"/>
    <brk id="507" max="16383" man="1"/>
    <brk id="566" max="16383" man="1"/>
    <brk id="618" max="16383" man="1"/>
    <brk id="637" max="16383" man="1"/>
    <brk id="697" max="16383" man="1"/>
    <brk id="757" max="16383" man="1"/>
    <brk id="822" max="16383" man="1"/>
    <brk id="885" max="16383" man="1"/>
    <brk id="926" max="16383" man="1"/>
    <brk id="977" max="16383" man="1"/>
    <brk id="1031" max="16383" man="1"/>
    <brk id="1089" max="16383" man="1"/>
    <brk id="1110" max="16383" man="1"/>
    <brk id="1168" max="16383" man="1"/>
    <brk id="1187" max="16383" man="1"/>
    <brk id="1253" max="16383" man="1"/>
    <brk id="1306" max="16383" man="1"/>
    <brk id="1353" max="16383" man="1"/>
    <brk id="1401" max="16383" man="1"/>
    <brk id="1420" max="16383" man="1"/>
    <brk id="1475" max="16383" man="1"/>
    <brk id="1535" max="16383" man="1"/>
    <brk id="1593" max="16383" man="1"/>
    <brk id="1656" max="16383" man="1"/>
    <brk id="1710" max="16383" man="1"/>
    <brk id="1768" max="16383" man="1"/>
    <brk id="1836" max="16383" man="1"/>
    <brk id="1853" max="16383" man="1"/>
    <brk id="1915" max="16383" man="1"/>
    <brk id="2020" max="16383" man="1"/>
    <brk id="2035" max="16383" man="1"/>
    <brk id="2098" max="16383" man="1"/>
    <brk id="21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83"/>
  <sheetViews>
    <sheetView topLeftCell="G165" zoomScale="90" zoomScaleNormal="90" workbookViewId="0">
      <selection activeCell="I140" sqref="I140"/>
    </sheetView>
  </sheetViews>
  <sheetFormatPr defaultColWidth="9.14453125" defaultRowHeight="18.75" x14ac:dyDescent="0.25"/>
  <cols>
    <col min="1" max="1" width="14.390625" style="41" customWidth="1"/>
    <col min="2" max="2" width="9.14453125" style="41" customWidth="1"/>
    <col min="3" max="3" width="12.9140625" style="41" customWidth="1"/>
    <col min="4" max="4" width="14.52734375" style="41" customWidth="1"/>
    <col min="5" max="5" width="42.23828125" style="42" customWidth="1"/>
    <col min="6" max="6" width="19.90625" style="41" customWidth="1"/>
    <col min="7" max="7" width="21.7890625" style="41" customWidth="1"/>
    <col min="8" max="8" width="20.71484375" style="41" customWidth="1"/>
    <col min="9" max="9" width="18.83203125" style="41" customWidth="1"/>
    <col min="10" max="16384" width="9.14453125" style="41"/>
  </cols>
  <sheetData>
    <row r="1" spans="1:46" s="36" customFormat="1" ht="18" x14ac:dyDescent="0.2">
      <c r="A1" s="1081" t="s">
        <v>85</v>
      </c>
      <c r="B1" s="1082"/>
      <c r="C1" s="1082"/>
      <c r="D1" s="1082"/>
      <c r="E1" s="1082"/>
      <c r="F1" s="1082"/>
      <c r="G1" s="1082"/>
      <c r="H1" s="1082"/>
      <c r="I1" s="1083"/>
      <c r="K1" s="140"/>
      <c r="L1" s="140"/>
      <c r="M1" s="140"/>
      <c r="N1" s="140"/>
      <c r="O1" s="140"/>
      <c r="P1" s="140"/>
      <c r="Q1" s="140"/>
      <c r="R1" s="140"/>
      <c r="S1" s="140"/>
      <c r="AL1" s="152"/>
      <c r="AM1" s="152"/>
      <c r="AN1" s="152"/>
      <c r="AO1" s="152"/>
      <c r="AP1" s="152"/>
      <c r="AQ1" s="152"/>
      <c r="AR1" s="152"/>
      <c r="AS1" s="152"/>
      <c r="AT1" s="152"/>
    </row>
    <row r="2" spans="1:46" s="36" customFormat="1" ht="18" x14ac:dyDescent="0.2">
      <c r="A2" s="1074" t="s">
        <v>1</v>
      </c>
      <c r="B2" s="1075"/>
      <c r="C2" s="1075"/>
      <c r="D2" s="1075"/>
      <c r="E2" s="1075"/>
      <c r="F2" s="1075"/>
      <c r="G2" s="1075"/>
      <c r="H2" s="1075"/>
      <c r="I2" s="1076"/>
      <c r="K2" s="140"/>
      <c r="L2" s="140"/>
      <c r="M2" s="140"/>
      <c r="N2" s="140"/>
      <c r="O2" s="140"/>
      <c r="P2" s="140"/>
      <c r="Q2" s="140"/>
      <c r="R2" s="140"/>
      <c r="S2" s="140"/>
      <c r="AL2" s="152"/>
      <c r="AM2" s="152"/>
      <c r="AN2" s="152"/>
      <c r="AO2" s="152"/>
      <c r="AP2" s="152"/>
      <c r="AQ2" s="152"/>
      <c r="AR2" s="152"/>
      <c r="AS2" s="152"/>
      <c r="AT2" s="152"/>
    </row>
    <row r="3" spans="1:46" s="36" customFormat="1" ht="18" x14ac:dyDescent="0.2">
      <c r="A3" s="1074" t="s">
        <v>58</v>
      </c>
      <c r="B3" s="1075"/>
      <c r="C3" s="1075"/>
      <c r="D3" s="1075"/>
      <c r="E3" s="1075"/>
      <c r="F3" s="1075"/>
      <c r="G3" s="1075"/>
      <c r="H3" s="1075"/>
      <c r="I3" s="1076"/>
      <c r="K3" s="140"/>
      <c r="L3" s="140"/>
      <c r="M3" s="140"/>
      <c r="N3" s="140"/>
      <c r="O3" s="140"/>
      <c r="P3" s="140"/>
      <c r="Q3" s="140"/>
      <c r="R3" s="140"/>
      <c r="S3" s="140"/>
      <c r="AL3" s="152"/>
      <c r="AM3" s="152"/>
      <c r="AN3" s="152"/>
      <c r="AO3" s="152"/>
      <c r="AP3" s="152"/>
      <c r="AQ3" s="152"/>
      <c r="AR3" s="152"/>
      <c r="AS3" s="152"/>
      <c r="AT3" s="152"/>
    </row>
    <row r="4" spans="1:46" s="36" customFormat="1" ht="18" x14ac:dyDescent="0.2">
      <c r="A4" s="1084" t="s">
        <v>759</v>
      </c>
      <c r="B4" s="1078"/>
      <c r="C4" s="1078"/>
      <c r="D4" s="1078"/>
      <c r="E4" s="1078"/>
      <c r="F4" s="1078"/>
      <c r="G4" s="1078"/>
      <c r="H4" s="1078"/>
      <c r="I4" s="1079"/>
      <c r="K4" s="140"/>
      <c r="L4" s="140"/>
      <c r="M4" s="140"/>
      <c r="N4" s="140"/>
      <c r="O4" s="140"/>
      <c r="P4" s="140"/>
      <c r="Q4" s="140"/>
      <c r="R4" s="140"/>
      <c r="S4" s="140"/>
      <c r="AL4" s="152"/>
      <c r="AM4" s="152"/>
      <c r="AN4" s="152"/>
      <c r="AO4" s="152"/>
      <c r="AP4" s="152"/>
      <c r="AQ4" s="152"/>
      <c r="AR4" s="152"/>
      <c r="AS4" s="152"/>
      <c r="AT4" s="152"/>
    </row>
    <row r="5" spans="1:46" s="37" customFormat="1" ht="39" customHeight="1" x14ac:dyDescent="0.2">
      <c r="A5" s="43" t="s">
        <v>380</v>
      </c>
      <c r="B5" s="44" t="s">
        <v>88</v>
      </c>
      <c r="C5" s="45" t="s">
        <v>381</v>
      </c>
      <c r="D5" s="45" t="s">
        <v>5</v>
      </c>
      <c r="E5" s="46" t="s">
        <v>89</v>
      </c>
      <c r="F5" s="45" t="s">
        <v>7</v>
      </c>
      <c r="G5" s="45" t="s">
        <v>8</v>
      </c>
      <c r="H5" s="45" t="s">
        <v>382</v>
      </c>
      <c r="I5" s="45" t="s">
        <v>760</v>
      </c>
      <c r="K5" s="37" t="s">
        <v>52</v>
      </c>
    </row>
    <row r="6" spans="1:46" s="37" customFormat="1" ht="18" x14ac:dyDescent="0.2">
      <c r="A6" s="47">
        <v>23010000</v>
      </c>
      <c r="B6" s="48" t="s">
        <v>21</v>
      </c>
      <c r="C6" s="49"/>
      <c r="D6" s="50" t="s">
        <v>12</v>
      </c>
      <c r="E6" s="51" t="s">
        <v>761</v>
      </c>
      <c r="F6" s="52">
        <v>4000000</v>
      </c>
      <c r="G6" s="52">
        <v>314000000</v>
      </c>
      <c r="H6" s="52">
        <f>SUM(H55)</f>
        <v>142000000</v>
      </c>
      <c r="I6" s="52">
        <f>SUM(I55)</f>
        <v>755500000</v>
      </c>
      <c r="K6" s="141"/>
      <c r="L6" s="141"/>
      <c r="M6" s="141"/>
      <c r="N6" s="141"/>
      <c r="O6" s="141"/>
      <c r="P6" s="141"/>
      <c r="Q6" s="141"/>
      <c r="R6" s="141"/>
      <c r="S6" s="141"/>
      <c r="AL6" s="153"/>
      <c r="AM6" s="153"/>
      <c r="AN6" s="153"/>
      <c r="AO6" s="153"/>
      <c r="AP6" s="153"/>
      <c r="AQ6" s="153"/>
      <c r="AR6" s="153"/>
      <c r="AS6" s="153"/>
      <c r="AT6" s="153"/>
    </row>
    <row r="7" spans="1:46" s="37" customFormat="1" ht="18" x14ac:dyDescent="0.2">
      <c r="A7" s="47">
        <v>23020000</v>
      </c>
      <c r="B7" s="53" t="s">
        <v>21</v>
      </c>
      <c r="C7" s="54"/>
      <c r="D7" s="50" t="s">
        <v>12</v>
      </c>
      <c r="E7" s="55" t="s">
        <v>762</v>
      </c>
      <c r="F7" s="56">
        <v>268389208.80000001</v>
      </c>
      <c r="G7" s="56">
        <v>2140884645.3399999</v>
      </c>
      <c r="H7" s="52">
        <f>SUM(H108)</f>
        <v>155204545.12</v>
      </c>
      <c r="I7" s="52">
        <f>SUM(I108)</f>
        <v>2801500000</v>
      </c>
      <c r="K7" s="141"/>
      <c r="L7" s="141"/>
      <c r="M7" s="141"/>
      <c r="N7" s="141"/>
      <c r="O7" s="141"/>
      <c r="P7" s="141"/>
      <c r="Q7" s="141"/>
      <c r="R7" s="141"/>
      <c r="S7" s="141"/>
      <c r="AL7" s="153"/>
      <c r="AM7" s="153"/>
      <c r="AN7" s="153"/>
      <c r="AO7" s="153"/>
      <c r="AP7" s="153"/>
      <c r="AQ7" s="153"/>
      <c r="AR7" s="153"/>
      <c r="AS7" s="153"/>
      <c r="AT7" s="153"/>
    </row>
    <row r="8" spans="1:46" s="37" customFormat="1" ht="18" x14ac:dyDescent="0.2">
      <c r="A8" s="47">
        <v>23030000</v>
      </c>
      <c r="B8" s="53" t="s">
        <v>21</v>
      </c>
      <c r="C8" s="54"/>
      <c r="D8" s="50" t="s">
        <v>12</v>
      </c>
      <c r="E8" s="55" t="s">
        <v>763</v>
      </c>
      <c r="F8" s="56">
        <f>F139</f>
        <v>0</v>
      </c>
      <c r="G8" s="56">
        <v>493000000</v>
      </c>
      <c r="H8" s="52"/>
      <c r="I8" s="52">
        <f>SUM(I139)</f>
        <v>908000000</v>
      </c>
      <c r="K8" s="141"/>
      <c r="L8" s="141"/>
      <c r="M8" s="141"/>
      <c r="N8" s="141"/>
      <c r="O8" s="141"/>
      <c r="P8" s="141"/>
      <c r="Q8" s="141"/>
      <c r="R8" s="141"/>
      <c r="S8" s="141"/>
      <c r="AL8" s="153"/>
      <c r="AM8" s="153"/>
      <c r="AN8" s="153"/>
      <c r="AO8" s="153"/>
      <c r="AP8" s="153"/>
      <c r="AQ8" s="153"/>
      <c r="AR8" s="153"/>
      <c r="AS8" s="153"/>
      <c r="AT8" s="153"/>
    </row>
    <row r="9" spans="1:46" s="37" customFormat="1" ht="17.25" customHeight="1" x14ac:dyDescent="0.2">
      <c r="A9" s="47">
        <v>23040000</v>
      </c>
      <c r="B9" s="53" t="s">
        <v>21</v>
      </c>
      <c r="C9" s="54"/>
      <c r="D9" s="50" t="s">
        <v>12</v>
      </c>
      <c r="E9" s="55" t="s">
        <v>764</v>
      </c>
      <c r="F9" s="56"/>
      <c r="G9" s="56">
        <f>G148</f>
        <v>108000000</v>
      </c>
      <c r="H9" s="52"/>
      <c r="I9" s="52">
        <f>SUM(I148)</f>
        <v>101000000</v>
      </c>
      <c r="K9" s="141"/>
      <c r="L9" s="141"/>
      <c r="M9" s="141"/>
      <c r="N9" s="141"/>
      <c r="O9" s="141"/>
      <c r="P9" s="141"/>
      <c r="Q9" s="141"/>
      <c r="R9" s="141"/>
      <c r="S9" s="141"/>
      <c r="AL9" s="153"/>
      <c r="AM9" s="153"/>
      <c r="AN9" s="153"/>
      <c r="AO9" s="153"/>
      <c r="AP9" s="153"/>
      <c r="AQ9" s="153"/>
      <c r="AR9" s="153"/>
      <c r="AS9" s="153"/>
      <c r="AT9" s="153"/>
    </row>
    <row r="10" spans="1:46" s="37" customFormat="1" ht="18" x14ac:dyDescent="0.2">
      <c r="A10" s="57">
        <v>23050000</v>
      </c>
      <c r="B10" s="58" t="s">
        <v>21</v>
      </c>
      <c r="C10" s="59"/>
      <c r="D10" s="50" t="s">
        <v>12</v>
      </c>
      <c r="E10" s="60" t="s">
        <v>765</v>
      </c>
      <c r="F10" s="61">
        <f>F178</f>
        <v>0</v>
      </c>
      <c r="G10" s="61">
        <v>418500000</v>
      </c>
      <c r="H10" s="52"/>
      <c r="I10" s="52">
        <f>SUM(I178)</f>
        <v>470000000</v>
      </c>
      <c r="K10" s="141"/>
      <c r="L10" s="141"/>
      <c r="M10" s="141"/>
      <c r="N10" s="141"/>
      <c r="O10" s="141"/>
      <c r="P10" s="141"/>
      <c r="Q10" s="141"/>
      <c r="R10" s="141"/>
      <c r="S10" s="141"/>
      <c r="AL10" s="153"/>
      <c r="AM10" s="153"/>
      <c r="AN10" s="153"/>
      <c r="AO10" s="153"/>
      <c r="AP10" s="153"/>
      <c r="AQ10" s="153"/>
      <c r="AR10" s="153"/>
      <c r="AS10" s="153"/>
      <c r="AT10" s="153"/>
    </row>
    <row r="11" spans="1:46" s="38" customFormat="1" ht="19.149999999999999" customHeight="1" x14ac:dyDescent="0.2">
      <c r="A11" s="62"/>
      <c r="B11" s="63"/>
      <c r="C11" s="64"/>
      <c r="D11" s="65"/>
      <c r="E11" s="66" t="s">
        <v>378</v>
      </c>
      <c r="F11" s="67">
        <f>SUM(F6:F10)</f>
        <v>272389208.80000001</v>
      </c>
      <c r="G11" s="67">
        <f>SUM(G6:G10)</f>
        <v>3474384645.3400002</v>
      </c>
      <c r="H11" s="67">
        <f>SUM(H6:H10)</f>
        <v>297204545.12</v>
      </c>
      <c r="I11" s="67">
        <f>SUM(I6:I10)</f>
        <v>5036000000</v>
      </c>
    </row>
    <row r="12" spans="1:46" x14ac:dyDescent="0.25">
      <c r="A12" s="1081" t="s">
        <v>85</v>
      </c>
      <c r="B12" s="1082"/>
      <c r="C12" s="1082"/>
      <c r="D12" s="1082"/>
      <c r="E12" s="1082"/>
      <c r="F12" s="1082"/>
      <c r="G12" s="1082"/>
      <c r="H12" s="1082"/>
      <c r="I12" s="1083"/>
    </row>
    <row r="13" spans="1:46" x14ac:dyDescent="0.25">
      <c r="A13" s="1074" t="s">
        <v>1</v>
      </c>
      <c r="B13" s="1075"/>
      <c r="C13" s="1075"/>
      <c r="D13" s="1075"/>
      <c r="E13" s="1075"/>
      <c r="F13" s="1075"/>
      <c r="G13" s="1075"/>
      <c r="H13" s="1075"/>
      <c r="I13" s="1076"/>
    </row>
    <row r="14" spans="1:46" x14ac:dyDescent="0.25">
      <c r="A14" s="1074" t="s">
        <v>58</v>
      </c>
      <c r="B14" s="1075"/>
      <c r="C14" s="1075"/>
      <c r="D14" s="1075"/>
      <c r="E14" s="1075"/>
      <c r="F14" s="1075"/>
      <c r="G14" s="1075"/>
      <c r="H14" s="1075"/>
      <c r="I14" s="1076"/>
    </row>
    <row r="15" spans="1:46" ht="27.75" customHeight="1" x14ac:dyDescent="0.25">
      <c r="A15" s="1077" t="s">
        <v>759</v>
      </c>
      <c r="B15" s="1078"/>
      <c r="C15" s="1078"/>
      <c r="D15" s="1078"/>
      <c r="E15" s="1078"/>
      <c r="F15" s="1078"/>
      <c r="G15" s="1078"/>
      <c r="H15" s="1078"/>
      <c r="I15" s="1079"/>
    </row>
    <row r="16" spans="1:46" s="39" customFormat="1" ht="39" customHeight="1" x14ac:dyDescent="0.2">
      <c r="A16" s="68" t="s">
        <v>380</v>
      </c>
      <c r="B16" s="44" t="s">
        <v>88</v>
      </c>
      <c r="C16" s="45" t="s">
        <v>381</v>
      </c>
      <c r="D16" s="45" t="s">
        <v>5</v>
      </c>
      <c r="E16" s="46" t="s">
        <v>89</v>
      </c>
      <c r="F16" s="45" t="s">
        <v>7</v>
      </c>
      <c r="G16" s="45" t="s">
        <v>8</v>
      </c>
      <c r="H16" s="45" t="s">
        <v>382</v>
      </c>
      <c r="I16" s="45" t="s">
        <v>760</v>
      </c>
    </row>
    <row r="17" spans="1:9" s="39" customFormat="1" ht="18" x14ac:dyDescent="0.2">
      <c r="A17" s="69" t="s">
        <v>766</v>
      </c>
      <c r="B17" s="70"/>
      <c r="C17" s="71"/>
      <c r="D17" s="72" t="s">
        <v>12</v>
      </c>
      <c r="E17" s="73" t="s">
        <v>759</v>
      </c>
      <c r="F17" s="74"/>
      <c r="G17" s="74"/>
      <c r="H17" s="74"/>
      <c r="I17" s="142"/>
    </row>
    <row r="18" spans="1:9" s="39" customFormat="1" ht="18" x14ac:dyDescent="0.2">
      <c r="A18" s="75" t="s">
        <v>767</v>
      </c>
      <c r="B18" s="76"/>
      <c r="C18" s="77"/>
      <c r="D18" s="50" t="s">
        <v>12</v>
      </c>
      <c r="E18" s="78" t="s">
        <v>768</v>
      </c>
      <c r="F18" s="79"/>
      <c r="G18" s="79"/>
      <c r="H18" s="79"/>
      <c r="I18" s="143"/>
    </row>
    <row r="19" spans="1:9" s="39" customFormat="1" ht="21.95" customHeight="1" x14ac:dyDescent="0.2">
      <c r="A19" s="75">
        <v>23010100</v>
      </c>
      <c r="B19" s="76"/>
      <c r="C19" s="77"/>
      <c r="D19" s="50" t="s">
        <v>12</v>
      </c>
      <c r="E19" s="78" t="s">
        <v>769</v>
      </c>
      <c r="F19" s="79"/>
      <c r="G19" s="80"/>
      <c r="H19" s="80"/>
      <c r="I19" s="143"/>
    </row>
    <row r="20" spans="1:9" s="39" customFormat="1" ht="48" x14ac:dyDescent="0.2">
      <c r="A20" s="81">
        <v>23010101</v>
      </c>
      <c r="B20" s="81"/>
      <c r="C20" s="81"/>
      <c r="D20" s="82" t="s">
        <v>12</v>
      </c>
      <c r="E20" s="83" t="s">
        <v>770</v>
      </c>
      <c r="F20" s="84"/>
      <c r="G20" s="85">
        <v>40000000</v>
      </c>
      <c r="H20" s="84"/>
      <c r="I20" s="113">
        <v>40000000</v>
      </c>
    </row>
    <row r="21" spans="1:9" s="39" customFormat="1" ht="47.25" customHeight="1" x14ac:dyDescent="0.2">
      <c r="A21" s="86">
        <v>23010102</v>
      </c>
      <c r="B21" s="53"/>
      <c r="C21" s="54"/>
      <c r="D21" s="50" t="s">
        <v>12</v>
      </c>
      <c r="E21" s="83" t="s">
        <v>771</v>
      </c>
      <c r="F21" s="56"/>
      <c r="G21" s="85">
        <v>15000000</v>
      </c>
      <c r="H21" s="56"/>
      <c r="I21" s="113">
        <v>15000000</v>
      </c>
    </row>
    <row r="22" spans="1:9" s="39" customFormat="1" ht="20.100000000000001" customHeight="1" x14ac:dyDescent="0.2">
      <c r="A22" s="86">
        <v>23010103</v>
      </c>
      <c r="B22" s="53"/>
      <c r="C22" s="54"/>
      <c r="D22" s="50" t="s">
        <v>12</v>
      </c>
      <c r="E22" s="83" t="s">
        <v>772</v>
      </c>
      <c r="F22" s="56"/>
      <c r="G22" s="85">
        <v>10000000</v>
      </c>
      <c r="H22" s="87">
        <v>7000000</v>
      </c>
      <c r="I22" s="113">
        <v>10000000</v>
      </c>
    </row>
    <row r="23" spans="1:9" s="39" customFormat="1" ht="20.100000000000001" customHeight="1" x14ac:dyDescent="0.2">
      <c r="A23" s="88">
        <v>23010104</v>
      </c>
      <c r="B23" s="53"/>
      <c r="C23" s="53"/>
      <c r="D23" s="89" t="s">
        <v>12</v>
      </c>
      <c r="E23" s="90" t="s">
        <v>773</v>
      </c>
      <c r="F23" s="56"/>
      <c r="G23" s="85"/>
      <c r="H23" s="56"/>
      <c r="I23" s="85"/>
    </row>
    <row r="24" spans="1:9" s="39" customFormat="1" ht="20.100000000000001" customHeight="1" x14ac:dyDescent="0.2">
      <c r="A24" s="86">
        <v>23010105</v>
      </c>
      <c r="B24" s="53"/>
      <c r="C24" s="53"/>
      <c r="D24" s="50" t="s">
        <v>12</v>
      </c>
      <c r="E24" s="83" t="s">
        <v>774</v>
      </c>
      <c r="F24" s="91">
        <v>4000000</v>
      </c>
      <c r="G24" s="85">
        <v>20000000</v>
      </c>
      <c r="H24" s="91"/>
      <c r="I24" s="113">
        <v>20000000</v>
      </c>
    </row>
    <row r="25" spans="1:9" s="39" customFormat="1" ht="20.100000000000001" customHeight="1" x14ac:dyDescent="0.2">
      <c r="A25" s="86">
        <v>23010106</v>
      </c>
      <c r="B25" s="53"/>
      <c r="C25" s="54"/>
      <c r="D25" s="50" t="s">
        <v>12</v>
      </c>
      <c r="E25" s="83" t="s">
        <v>775</v>
      </c>
      <c r="F25" s="56"/>
      <c r="G25" s="85"/>
      <c r="H25" s="56"/>
      <c r="I25" s="85"/>
    </row>
    <row r="26" spans="1:9" s="39" customFormat="1" ht="32.1" customHeight="1" x14ac:dyDescent="0.2">
      <c r="A26" s="86">
        <v>23010107</v>
      </c>
      <c r="B26" s="53"/>
      <c r="C26" s="54"/>
      <c r="D26" s="50" t="s">
        <v>12</v>
      </c>
      <c r="E26" s="83" t="s">
        <v>776</v>
      </c>
      <c r="F26" s="56"/>
      <c r="G26" s="85">
        <v>40000000</v>
      </c>
      <c r="H26" s="87">
        <v>35000000</v>
      </c>
      <c r="I26" s="113">
        <v>30000000</v>
      </c>
    </row>
    <row r="27" spans="1:9" s="39" customFormat="1" ht="18" x14ac:dyDescent="0.2">
      <c r="A27" s="1067">
        <v>23010108</v>
      </c>
      <c r="B27" s="54"/>
      <c r="C27" s="54"/>
      <c r="D27" s="1080" t="s">
        <v>12</v>
      </c>
      <c r="E27" s="83" t="s">
        <v>777</v>
      </c>
      <c r="F27" s="56"/>
      <c r="G27" s="56">
        <v>30000000</v>
      </c>
      <c r="H27" s="87">
        <v>30000000</v>
      </c>
      <c r="I27" s="56"/>
    </row>
    <row r="28" spans="1:9" s="39" customFormat="1" ht="23.1" customHeight="1" x14ac:dyDescent="0.2">
      <c r="A28" s="1067"/>
      <c r="B28" s="54"/>
      <c r="C28" s="54"/>
      <c r="D28" s="1080"/>
      <c r="E28" s="83" t="s">
        <v>778</v>
      </c>
      <c r="F28" s="56"/>
      <c r="G28" s="56"/>
      <c r="H28" s="56"/>
      <c r="I28" s="144">
        <v>300000000</v>
      </c>
    </row>
    <row r="29" spans="1:9" s="39" customFormat="1" ht="30" x14ac:dyDescent="0.2">
      <c r="A29" s="1067"/>
      <c r="B29" s="54"/>
      <c r="C29" s="54"/>
      <c r="D29" s="1080"/>
      <c r="E29" s="83" t="s">
        <v>779</v>
      </c>
      <c r="F29" s="56"/>
      <c r="G29" s="56"/>
      <c r="H29" s="56"/>
      <c r="I29" s="87">
        <v>30000000</v>
      </c>
    </row>
    <row r="30" spans="1:9" s="39" customFormat="1" ht="18" x14ac:dyDescent="0.2">
      <c r="A30" s="86">
        <v>23010109</v>
      </c>
      <c r="B30" s="53"/>
      <c r="C30" s="54"/>
      <c r="D30" s="50" t="s">
        <v>12</v>
      </c>
      <c r="E30" s="83" t="s">
        <v>780</v>
      </c>
      <c r="F30" s="56"/>
      <c r="G30" s="85">
        <v>2000000</v>
      </c>
      <c r="H30" s="56"/>
      <c r="I30" s="113">
        <v>2000000</v>
      </c>
    </row>
    <row r="31" spans="1:9" s="39" customFormat="1" ht="18" x14ac:dyDescent="0.2">
      <c r="A31" s="86">
        <v>23010112</v>
      </c>
      <c r="B31" s="53"/>
      <c r="C31" s="53"/>
      <c r="D31" s="50" t="s">
        <v>12</v>
      </c>
      <c r="E31" s="83" t="s">
        <v>781</v>
      </c>
      <c r="F31" s="56"/>
      <c r="G31" s="85">
        <v>20000000</v>
      </c>
      <c r="H31" s="56"/>
      <c r="I31" s="113">
        <v>20000000</v>
      </c>
    </row>
    <row r="32" spans="1:9" s="39" customFormat="1" ht="18" x14ac:dyDescent="0.2">
      <c r="A32" s="86">
        <v>23010113</v>
      </c>
      <c r="B32" s="53"/>
      <c r="C32" s="53"/>
      <c r="D32" s="50" t="s">
        <v>12</v>
      </c>
      <c r="E32" s="83" t="s">
        <v>782</v>
      </c>
      <c r="F32" s="56"/>
      <c r="G32" s="85">
        <v>2000000</v>
      </c>
      <c r="H32" s="56"/>
      <c r="I32" s="113">
        <v>2000000</v>
      </c>
    </row>
    <row r="33" spans="1:9" s="39" customFormat="1" ht="18" x14ac:dyDescent="0.2">
      <c r="A33" s="86">
        <v>23010114</v>
      </c>
      <c r="B33" s="53"/>
      <c r="C33" s="54"/>
      <c r="D33" s="50" t="s">
        <v>12</v>
      </c>
      <c r="E33" s="83" t="s">
        <v>783</v>
      </c>
      <c r="F33" s="56"/>
      <c r="G33" s="85">
        <v>500000</v>
      </c>
      <c r="H33" s="56"/>
      <c r="I33" s="113">
        <v>500000</v>
      </c>
    </row>
    <row r="34" spans="1:9" s="39" customFormat="1" ht="16.5" customHeight="1" x14ac:dyDescent="0.2">
      <c r="A34" s="86">
        <v>23010115</v>
      </c>
      <c r="B34" s="53"/>
      <c r="C34" s="54"/>
      <c r="D34" s="50" t="s">
        <v>12</v>
      </c>
      <c r="E34" s="83" t="s">
        <v>784</v>
      </c>
      <c r="F34" s="56"/>
      <c r="G34" s="85">
        <v>1000000</v>
      </c>
      <c r="H34" s="56"/>
      <c r="I34" s="85">
        <v>1000000</v>
      </c>
    </row>
    <row r="35" spans="1:9" s="39" customFormat="1" ht="15.75" customHeight="1" x14ac:dyDescent="0.2">
      <c r="A35" s="86">
        <v>23010116</v>
      </c>
      <c r="B35" s="53"/>
      <c r="C35" s="54"/>
      <c r="D35" s="50" t="s">
        <v>12</v>
      </c>
      <c r="E35" s="83" t="s">
        <v>785</v>
      </c>
      <c r="F35" s="56"/>
      <c r="G35" s="85"/>
      <c r="H35" s="56"/>
      <c r="I35" s="85"/>
    </row>
    <row r="36" spans="1:9" s="39" customFormat="1" ht="17.25" customHeight="1" x14ac:dyDescent="0.2">
      <c r="A36" s="86">
        <v>23010117</v>
      </c>
      <c r="B36" s="53"/>
      <c r="C36" s="53"/>
      <c r="D36" s="50" t="s">
        <v>12</v>
      </c>
      <c r="E36" s="83" t="s">
        <v>786</v>
      </c>
      <c r="F36" s="56"/>
      <c r="G36" s="85"/>
      <c r="H36" s="56"/>
      <c r="I36" s="85"/>
    </row>
    <row r="37" spans="1:9" s="39" customFormat="1" ht="15.75" customHeight="1" x14ac:dyDescent="0.2">
      <c r="A37" s="86">
        <v>23010118</v>
      </c>
      <c r="B37" s="53"/>
      <c r="C37" s="54"/>
      <c r="D37" s="50" t="s">
        <v>12</v>
      </c>
      <c r="E37" s="83" t="s">
        <v>787</v>
      </c>
      <c r="F37" s="56"/>
      <c r="G37" s="85"/>
      <c r="H37" s="56"/>
      <c r="I37" s="85"/>
    </row>
    <row r="38" spans="1:9" s="39" customFormat="1" ht="63.6" customHeight="1" x14ac:dyDescent="0.2">
      <c r="A38" s="86">
        <v>23010119</v>
      </c>
      <c r="B38" s="53"/>
      <c r="C38" s="54"/>
      <c r="D38" s="50" t="s">
        <v>12</v>
      </c>
      <c r="E38" s="83" t="s">
        <v>788</v>
      </c>
      <c r="F38" s="56"/>
      <c r="G38" s="85">
        <v>10000000</v>
      </c>
      <c r="H38" s="56"/>
      <c r="I38" s="113">
        <v>20000000</v>
      </c>
    </row>
    <row r="39" spans="1:9" s="39" customFormat="1" ht="30.95" customHeight="1" x14ac:dyDescent="0.2">
      <c r="A39" s="86">
        <v>23010120</v>
      </c>
      <c r="B39" s="53"/>
      <c r="C39" s="53"/>
      <c r="D39" s="50" t="s">
        <v>12</v>
      </c>
      <c r="E39" s="94" t="s">
        <v>789</v>
      </c>
      <c r="F39" s="95"/>
      <c r="G39" s="96">
        <v>5000000</v>
      </c>
      <c r="H39" s="95"/>
      <c r="I39" s="145">
        <v>5000000</v>
      </c>
    </row>
    <row r="40" spans="1:9" s="39" customFormat="1" ht="17.25" customHeight="1" x14ac:dyDescent="0.2">
      <c r="A40" s="86">
        <v>23010121</v>
      </c>
      <c r="B40" s="53"/>
      <c r="C40" s="53"/>
      <c r="D40" s="50" t="s">
        <v>12</v>
      </c>
      <c r="E40" s="83" t="s">
        <v>790</v>
      </c>
      <c r="F40" s="84"/>
      <c r="G40" s="85"/>
      <c r="H40" s="84"/>
      <c r="I40" s="85"/>
    </row>
    <row r="41" spans="1:9" s="39" customFormat="1" ht="61.5" customHeight="1" x14ac:dyDescent="0.2">
      <c r="A41" s="86" t="s">
        <v>791</v>
      </c>
      <c r="B41" s="53"/>
      <c r="C41" s="53"/>
      <c r="D41" s="50" t="s">
        <v>12</v>
      </c>
      <c r="E41" s="97" t="s">
        <v>792</v>
      </c>
      <c r="F41" s="84"/>
      <c r="G41" s="98">
        <v>20000000</v>
      </c>
      <c r="H41" s="84"/>
      <c r="I41" s="98">
        <v>20000000</v>
      </c>
    </row>
    <row r="42" spans="1:9" s="39" customFormat="1" ht="19.5" customHeight="1" x14ac:dyDescent="0.2">
      <c r="A42" s="99">
        <v>23010123</v>
      </c>
      <c r="B42" s="100"/>
      <c r="C42" s="101"/>
      <c r="D42" s="102" t="s">
        <v>12</v>
      </c>
      <c r="E42" s="103" t="s">
        <v>793</v>
      </c>
      <c r="F42" s="104"/>
      <c r="G42" s="105">
        <v>1000000</v>
      </c>
      <c r="H42" s="104"/>
      <c r="I42" s="105">
        <v>1000000</v>
      </c>
    </row>
    <row r="43" spans="1:9" s="39" customFormat="1" ht="30" x14ac:dyDescent="0.2">
      <c r="A43" s="106">
        <v>23010124</v>
      </c>
      <c r="B43" s="48"/>
      <c r="C43" s="49"/>
      <c r="D43" s="72" t="s">
        <v>12</v>
      </c>
      <c r="E43" s="107" t="s">
        <v>794</v>
      </c>
      <c r="F43" s="52"/>
      <c r="G43" s="108"/>
      <c r="H43" s="52"/>
      <c r="I43" s="146">
        <v>25000000</v>
      </c>
    </row>
    <row r="44" spans="1:9" s="39" customFormat="1" ht="21.95" customHeight="1" x14ac:dyDescent="0.2">
      <c r="A44" s="86">
        <v>23010125</v>
      </c>
      <c r="B44" s="53"/>
      <c r="C44" s="54"/>
      <c r="D44" s="50" t="s">
        <v>12</v>
      </c>
      <c r="E44" s="83" t="s">
        <v>795</v>
      </c>
      <c r="F44" s="56"/>
      <c r="G44" s="85">
        <v>5000000</v>
      </c>
      <c r="H44" s="56"/>
      <c r="I44" s="147"/>
    </row>
    <row r="45" spans="1:9" s="39" customFormat="1" ht="33" customHeight="1" x14ac:dyDescent="0.2">
      <c r="A45" s="109">
        <v>23010126</v>
      </c>
      <c r="B45" s="110"/>
      <c r="C45" s="54"/>
      <c r="D45" s="50" t="s">
        <v>12</v>
      </c>
      <c r="E45" s="111" t="s">
        <v>796</v>
      </c>
      <c r="F45" s="84"/>
      <c r="G45" s="85">
        <v>10000000</v>
      </c>
      <c r="H45" s="84"/>
      <c r="I45" s="113">
        <v>10000000</v>
      </c>
    </row>
    <row r="46" spans="1:9" s="39" customFormat="1" ht="31.5" customHeight="1" x14ac:dyDescent="0.2">
      <c r="A46" s="1062">
        <v>23010127</v>
      </c>
      <c r="B46" s="110"/>
      <c r="C46" s="54"/>
      <c r="D46" s="50" t="s">
        <v>12</v>
      </c>
      <c r="E46" s="111" t="s">
        <v>797</v>
      </c>
      <c r="F46" s="56"/>
      <c r="G46" s="85">
        <v>50000000</v>
      </c>
      <c r="H46" s="87">
        <v>50000000</v>
      </c>
      <c r="I46" s="113">
        <v>70000000</v>
      </c>
    </row>
    <row r="47" spans="1:9" s="39" customFormat="1" ht="36" customHeight="1" x14ac:dyDescent="0.2">
      <c r="A47" s="1063"/>
      <c r="B47" s="110"/>
      <c r="C47" s="54"/>
      <c r="D47" s="50" t="s">
        <v>12</v>
      </c>
      <c r="E47" s="112" t="s">
        <v>798</v>
      </c>
      <c r="F47" s="56"/>
      <c r="G47" s="113">
        <v>20000000</v>
      </c>
      <c r="H47" s="56">
        <v>20000000</v>
      </c>
      <c r="I47" s="113">
        <v>50000000</v>
      </c>
    </row>
    <row r="48" spans="1:9" s="39" customFormat="1" ht="36" customHeight="1" x14ac:dyDescent="0.2">
      <c r="A48" s="109">
        <v>23010128</v>
      </c>
      <c r="B48" s="110"/>
      <c r="C48" s="54"/>
      <c r="D48" s="50" t="s">
        <v>12</v>
      </c>
      <c r="E48" s="112" t="s">
        <v>799</v>
      </c>
      <c r="F48" s="56"/>
      <c r="G48" s="85">
        <v>2000000</v>
      </c>
      <c r="H48" s="56"/>
      <c r="I48" s="113">
        <v>25000000</v>
      </c>
    </row>
    <row r="49" spans="1:9" s="39" customFormat="1" ht="18" customHeight="1" x14ac:dyDescent="0.2">
      <c r="A49" s="109">
        <v>23010129</v>
      </c>
      <c r="B49" s="110"/>
      <c r="C49" s="54"/>
      <c r="D49" s="50" t="s">
        <v>12</v>
      </c>
      <c r="E49" s="111" t="s">
        <v>800</v>
      </c>
      <c r="F49" s="84"/>
      <c r="G49" s="85"/>
      <c r="H49" s="84"/>
      <c r="I49" s="85"/>
    </row>
    <row r="50" spans="1:9" s="39" customFormat="1" ht="18" customHeight="1" x14ac:dyDescent="0.2">
      <c r="A50" s="109">
        <v>23010130</v>
      </c>
      <c r="B50" s="110"/>
      <c r="C50" s="54"/>
      <c r="D50" s="50" t="s">
        <v>12</v>
      </c>
      <c r="E50" s="111" t="s">
        <v>801</v>
      </c>
      <c r="F50" s="84"/>
      <c r="G50" s="98">
        <v>4000000</v>
      </c>
      <c r="H50" s="84"/>
      <c r="I50" s="148">
        <v>4000000</v>
      </c>
    </row>
    <row r="51" spans="1:9" s="39" customFormat="1" ht="18" customHeight="1" x14ac:dyDescent="0.2">
      <c r="A51" s="109">
        <v>23010132</v>
      </c>
      <c r="B51" s="110"/>
      <c r="C51" s="54"/>
      <c r="D51" s="50" t="s">
        <v>12</v>
      </c>
      <c r="E51" s="114" t="s">
        <v>802</v>
      </c>
      <c r="F51" s="84"/>
      <c r="G51" s="98">
        <v>2000000</v>
      </c>
      <c r="H51" s="84"/>
      <c r="I51" s="98">
        <v>2000000</v>
      </c>
    </row>
    <row r="52" spans="1:9" s="39" customFormat="1" ht="18" customHeight="1" x14ac:dyDescent="0.2">
      <c r="A52" s="109">
        <v>23010133</v>
      </c>
      <c r="B52" s="110"/>
      <c r="C52" s="54"/>
      <c r="D52" s="50" t="s">
        <v>12</v>
      </c>
      <c r="E52" s="114" t="s">
        <v>803</v>
      </c>
      <c r="F52" s="84"/>
      <c r="G52" s="98">
        <v>3000000</v>
      </c>
      <c r="H52" s="84"/>
      <c r="I52" s="98">
        <v>3000000</v>
      </c>
    </row>
    <row r="53" spans="1:9" s="40" customFormat="1" ht="32.1" customHeight="1" x14ac:dyDescent="0.2">
      <c r="A53" s="109">
        <v>23010138</v>
      </c>
      <c r="B53" s="115"/>
      <c r="C53" s="77"/>
      <c r="D53" s="116" t="s">
        <v>12</v>
      </c>
      <c r="E53" s="117" t="s">
        <v>804</v>
      </c>
      <c r="F53" s="118"/>
      <c r="G53" s="98">
        <v>1500000</v>
      </c>
      <c r="H53" s="118"/>
      <c r="I53" s="148">
        <v>50000000</v>
      </c>
    </row>
    <row r="54" spans="1:9" s="39" customFormat="1" ht="30" x14ac:dyDescent="0.2">
      <c r="A54" s="119">
        <v>23010139</v>
      </c>
      <c r="B54" s="120"/>
      <c r="C54" s="121"/>
      <c r="D54" s="102" t="s">
        <v>12</v>
      </c>
      <c r="E54" s="122" t="s">
        <v>805</v>
      </c>
      <c r="F54" s="123"/>
      <c r="G54" s="124"/>
      <c r="H54" s="123"/>
      <c r="I54" s="124"/>
    </row>
    <row r="55" spans="1:9" s="39" customFormat="1" ht="18" customHeight="1" x14ac:dyDescent="0.2">
      <c r="A55" s="125"/>
      <c r="B55" s="126"/>
      <c r="C55" s="127"/>
      <c r="D55" s="128" t="s">
        <v>12</v>
      </c>
      <c r="E55" s="129" t="s">
        <v>806</v>
      </c>
      <c r="F55" s="130">
        <f>SUM(F20:F54)</f>
        <v>4000000</v>
      </c>
      <c r="G55" s="130">
        <f>SUM(G20:G54)</f>
        <v>314000000</v>
      </c>
      <c r="H55" s="130">
        <f>SUM(H20:H54)</f>
        <v>142000000</v>
      </c>
      <c r="I55" s="130">
        <f>SUM(I20:I54)</f>
        <v>755500000</v>
      </c>
    </row>
    <row r="56" spans="1:9" s="39" customFormat="1" ht="22.9" customHeight="1" x14ac:dyDescent="0.2">
      <c r="A56" s="69" t="s">
        <v>807</v>
      </c>
      <c r="B56" s="70"/>
      <c r="C56" s="71"/>
      <c r="D56" s="72" t="s">
        <v>12</v>
      </c>
      <c r="E56" s="73" t="s">
        <v>762</v>
      </c>
      <c r="F56" s="131"/>
      <c r="G56" s="131"/>
      <c r="H56" s="131"/>
      <c r="I56" s="131"/>
    </row>
    <row r="57" spans="1:9" s="39" customFormat="1" ht="18.75" customHeight="1" x14ac:dyDescent="0.2">
      <c r="A57" s="86" t="s">
        <v>808</v>
      </c>
      <c r="B57" s="53"/>
      <c r="C57" s="54"/>
      <c r="D57" s="50" t="s">
        <v>12</v>
      </c>
      <c r="E57" s="78" t="s">
        <v>809</v>
      </c>
      <c r="F57" s="56"/>
      <c r="G57" s="85"/>
      <c r="H57" s="56"/>
      <c r="I57" s="85"/>
    </row>
    <row r="58" spans="1:9" s="39" customFormat="1" ht="59.25" x14ac:dyDescent="0.2">
      <c r="A58" s="92" t="s">
        <v>810</v>
      </c>
      <c r="B58" s="81"/>
      <c r="C58" s="81"/>
      <c r="D58" s="93" t="s">
        <v>12</v>
      </c>
      <c r="E58" s="83" t="s">
        <v>811</v>
      </c>
      <c r="F58" s="84"/>
      <c r="G58" s="85">
        <v>40000000</v>
      </c>
      <c r="H58" s="84"/>
      <c r="I58" s="113">
        <v>20000000</v>
      </c>
    </row>
    <row r="59" spans="1:9" s="39" customFormat="1" ht="35.450000000000003" customHeight="1" x14ac:dyDescent="0.2">
      <c r="A59" s="92" t="s">
        <v>810</v>
      </c>
      <c r="B59" s="81"/>
      <c r="C59" s="81"/>
      <c r="D59" s="50" t="s">
        <v>12</v>
      </c>
      <c r="E59" s="83" t="s">
        <v>812</v>
      </c>
      <c r="F59" s="84"/>
      <c r="G59" s="85"/>
      <c r="H59" s="84"/>
      <c r="I59" s="113">
        <v>500000000</v>
      </c>
    </row>
    <row r="60" spans="1:9" s="39" customFormat="1" ht="35.450000000000003" customHeight="1" x14ac:dyDescent="0.2">
      <c r="A60" s="1067">
        <v>23020102</v>
      </c>
      <c r="B60" s="1052"/>
      <c r="C60" s="1052"/>
      <c r="D60" s="1046" t="s">
        <v>12</v>
      </c>
      <c r="E60" s="83" t="s">
        <v>813</v>
      </c>
      <c r="F60" s="84"/>
      <c r="G60" s="85">
        <v>5000000</v>
      </c>
      <c r="H60" s="84"/>
      <c r="I60" s="85">
        <v>5000000</v>
      </c>
    </row>
    <row r="61" spans="1:9" s="39" customFormat="1" ht="51" customHeight="1" x14ac:dyDescent="0.2">
      <c r="A61" s="1067"/>
      <c r="B61" s="1052"/>
      <c r="C61" s="1052"/>
      <c r="D61" s="1046"/>
      <c r="E61" s="83" t="s">
        <v>814</v>
      </c>
      <c r="F61" s="84"/>
      <c r="G61" s="85"/>
      <c r="H61" s="132"/>
      <c r="I61" s="149">
        <v>270000000</v>
      </c>
    </row>
    <row r="62" spans="1:9" s="39" customFormat="1" ht="84.95" customHeight="1" x14ac:dyDescent="0.2">
      <c r="A62" s="1068">
        <v>23020102</v>
      </c>
      <c r="B62" s="1053"/>
      <c r="C62" s="1053"/>
      <c r="D62" s="1047" t="s">
        <v>12</v>
      </c>
      <c r="E62" s="83" t="s">
        <v>815</v>
      </c>
      <c r="F62" s="84"/>
      <c r="G62" s="134"/>
      <c r="H62" s="84"/>
      <c r="I62" s="149">
        <v>250000000</v>
      </c>
    </row>
    <row r="63" spans="1:9" s="39" customFormat="1" ht="59.25" x14ac:dyDescent="0.2">
      <c r="A63" s="1069"/>
      <c r="B63" s="1054"/>
      <c r="C63" s="1054"/>
      <c r="D63" s="1048"/>
      <c r="E63" s="83" t="s">
        <v>816</v>
      </c>
      <c r="F63" s="118"/>
      <c r="G63" s="135">
        <v>100000000</v>
      </c>
      <c r="H63" s="118"/>
      <c r="I63" s="150">
        <v>100000000</v>
      </c>
    </row>
    <row r="64" spans="1:9" s="39" customFormat="1" ht="35.450000000000003" customHeight="1" x14ac:dyDescent="0.2">
      <c r="A64" s="109">
        <v>23020103</v>
      </c>
      <c r="B64" s="136"/>
      <c r="C64" s="137"/>
      <c r="D64" s="116" t="s">
        <v>12</v>
      </c>
      <c r="E64" s="138" t="s">
        <v>817</v>
      </c>
      <c r="F64" s="118"/>
      <c r="G64" s="139">
        <v>5000000</v>
      </c>
      <c r="H64" s="118"/>
      <c r="I64" s="151"/>
    </row>
    <row r="65" spans="1:9" s="39" customFormat="1" ht="195" customHeight="1" x14ac:dyDescent="0.2">
      <c r="A65" s="137">
        <v>23020103</v>
      </c>
      <c r="B65" s="137"/>
      <c r="C65" s="137"/>
      <c r="D65" s="50" t="s">
        <v>818</v>
      </c>
      <c r="E65" s="154" t="s">
        <v>819</v>
      </c>
      <c r="F65" s="132">
        <v>5222972</v>
      </c>
      <c r="G65" s="85">
        <v>150000000</v>
      </c>
      <c r="H65" s="155">
        <v>47562531.950000003</v>
      </c>
      <c r="I65" s="85">
        <v>100000000</v>
      </c>
    </row>
    <row r="66" spans="1:9" s="39" customFormat="1" ht="30.75" customHeight="1" x14ac:dyDescent="0.2">
      <c r="A66" s="137">
        <v>23020104</v>
      </c>
      <c r="B66" s="137"/>
      <c r="C66" s="137"/>
      <c r="D66" s="50" t="s">
        <v>12</v>
      </c>
      <c r="E66" s="156" t="s">
        <v>820</v>
      </c>
      <c r="F66" s="95"/>
      <c r="G66" s="96">
        <v>10000000</v>
      </c>
      <c r="H66" s="95"/>
      <c r="I66" s="96"/>
    </row>
    <row r="67" spans="1:9" s="39" customFormat="1" ht="47.25" customHeight="1" x14ac:dyDescent="0.2">
      <c r="A67" s="137">
        <v>23020104</v>
      </c>
      <c r="B67" s="137"/>
      <c r="C67" s="137"/>
      <c r="D67" s="116" t="s">
        <v>12</v>
      </c>
      <c r="E67" s="157" t="s">
        <v>821</v>
      </c>
      <c r="F67" s="95"/>
      <c r="G67" s="96">
        <v>10000000</v>
      </c>
      <c r="H67" s="95"/>
      <c r="I67" s="96"/>
    </row>
    <row r="68" spans="1:9" s="39" customFormat="1" ht="195.75" customHeight="1" x14ac:dyDescent="0.2">
      <c r="A68" s="137">
        <v>23020104</v>
      </c>
      <c r="B68" s="137"/>
      <c r="C68" s="137"/>
      <c r="D68" s="50" t="s">
        <v>818</v>
      </c>
      <c r="E68" s="158" t="s">
        <v>822</v>
      </c>
      <c r="F68" s="84"/>
      <c r="G68" s="98">
        <v>10000000</v>
      </c>
      <c r="H68" s="84"/>
      <c r="I68" s="148">
        <v>30000000</v>
      </c>
    </row>
    <row r="69" spans="1:9" s="40" customFormat="1" ht="34.5" customHeight="1" x14ac:dyDescent="0.2">
      <c r="A69" s="109">
        <v>23020105</v>
      </c>
      <c r="B69" s="136"/>
      <c r="C69" s="137"/>
      <c r="D69" s="50" t="s">
        <v>12</v>
      </c>
      <c r="E69" s="159" t="s">
        <v>823</v>
      </c>
      <c r="F69" s="84"/>
      <c r="G69" s="98">
        <v>40395560</v>
      </c>
      <c r="H69" s="84"/>
      <c r="I69" s="98"/>
    </row>
    <row r="70" spans="1:9" s="40" customFormat="1" ht="189.95" customHeight="1" x14ac:dyDescent="0.2">
      <c r="A70" s="109">
        <v>23020105</v>
      </c>
      <c r="B70" s="136"/>
      <c r="C70" s="137"/>
      <c r="D70" s="50" t="s">
        <v>818</v>
      </c>
      <c r="E70" s="159" t="s">
        <v>824</v>
      </c>
      <c r="F70" s="84"/>
      <c r="G70" s="98">
        <v>30000000</v>
      </c>
      <c r="H70" s="84"/>
      <c r="I70" s="148">
        <v>50000000</v>
      </c>
    </row>
    <row r="71" spans="1:9" s="40" customFormat="1" ht="33" customHeight="1" x14ac:dyDescent="0.2">
      <c r="A71" s="109"/>
      <c r="B71" s="136"/>
      <c r="C71" s="137"/>
      <c r="D71" s="50"/>
      <c r="E71" s="160" t="s">
        <v>825</v>
      </c>
      <c r="F71" s="84"/>
      <c r="G71" s="98">
        <v>50000000</v>
      </c>
      <c r="H71" s="84"/>
      <c r="I71" s="148">
        <v>50000000</v>
      </c>
    </row>
    <row r="72" spans="1:9" s="40" customFormat="1" ht="48" customHeight="1" x14ac:dyDescent="0.2">
      <c r="A72" s="109">
        <v>23020106</v>
      </c>
      <c r="B72" s="136"/>
      <c r="C72" s="137"/>
      <c r="D72" s="50" t="s">
        <v>12</v>
      </c>
      <c r="E72" s="138" t="s">
        <v>826</v>
      </c>
      <c r="F72" s="95"/>
      <c r="G72" s="96">
        <v>30000000</v>
      </c>
      <c r="H72" s="95"/>
      <c r="I72" s="145">
        <v>30000000</v>
      </c>
    </row>
    <row r="73" spans="1:9" s="40" customFormat="1" ht="31.5" customHeight="1" x14ac:dyDescent="0.2">
      <c r="A73" s="109">
        <v>23020106</v>
      </c>
      <c r="B73" s="136"/>
      <c r="C73" s="137"/>
      <c r="D73" s="50" t="s">
        <v>12</v>
      </c>
      <c r="E73" s="138" t="s">
        <v>827</v>
      </c>
      <c r="F73" s="161">
        <v>7937477</v>
      </c>
      <c r="G73" s="96">
        <v>100000000</v>
      </c>
      <c r="H73" s="95"/>
      <c r="I73" s="96"/>
    </row>
    <row r="74" spans="1:9" s="40" customFormat="1" ht="74.25" x14ac:dyDescent="0.2">
      <c r="A74" s="109"/>
      <c r="B74" s="136"/>
      <c r="C74" s="137"/>
      <c r="D74" s="116" t="s">
        <v>828</v>
      </c>
      <c r="E74" s="117" t="s">
        <v>829</v>
      </c>
      <c r="F74" s="84"/>
      <c r="G74" s="98">
        <v>100000000</v>
      </c>
      <c r="H74" s="84"/>
      <c r="I74" s="148">
        <v>50000000</v>
      </c>
    </row>
    <row r="75" spans="1:9" s="39" customFormat="1" ht="18" x14ac:dyDescent="0.2">
      <c r="A75" s="109">
        <v>23020107</v>
      </c>
      <c r="B75" s="136"/>
      <c r="C75" s="137"/>
      <c r="D75" s="50" t="s">
        <v>12</v>
      </c>
      <c r="E75" s="157" t="s">
        <v>830</v>
      </c>
      <c r="F75" s="95"/>
      <c r="G75" s="151">
        <v>10000000</v>
      </c>
      <c r="H75" s="95"/>
      <c r="I75" s="151"/>
    </row>
    <row r="76" spans="1:9" s="39" customFormat="1" ht="36" customHeight="1" x14ac:dyDescent="0.2">
      <c r="A76" s="109">
        <v>23020107</v>
      </c>
      <c r="B76" s="136"/>
      <c r="C76" s="137"/>
      <c r="D76" s="50" t="s">
        <v>12</v>
      </c>
      <c r="E76" s="158" t="s">
        <v>831</v>
      </c>
      <c r="F76" s="84"/>
      <c r="G76" s="85">
        <v>321997736</v>
      </c>
      <c r="H76" s="162"/>
      <c r="I76" s="113">
        <v>250000000</v>
      </c>
    </row>
    <row r="77" spans="1:9" s="39" customFormat="1" ht="30" x14ac:dyDescent="0.2">
      <c r="A77" s="109">
        <v>23020110</v>
      </c>
      <c r="B77" s="136"/>
      <c r="C77" s="137"/>
      <c r="D77" s="50" t="s">
        <v>12</v>
      </c>
      <c r="E77" s="111" t="s">
        <v>832</v>
      </c>
      <c r="F77" s="84"/>
      <c r="G77" s="85">
        <v>5000000</v>
      </c>
      <c r="H77" s="84"/>
      <c r="I77" s="85">
        <v>5000000</v>
      </c>
    </row>
    <row r="78" spans="1:9" s="39" customFormat="1" ht="147" customHeight="1" x14ac:dyDescent="0.2">
      <c r="A78" s="109">
        <v>23020111</v>
      </c>
      <c r="B78" s="136"/>
      <c r="C78" s="137"/>
      <c r="D78" s="50" t="s">
        <v>12</v>
      </c>
      <c r="E78" s="111" t="s">
        <v>833</v>
      </c>
      <c r="F78" s="84"/>
      <c r="G78" s="85">
        <v>90000000</v>
      </c>
      <c r="H78" s="84"/>
      <c r="I78" s="85">
        <v>50000000</v>
      </c>
    </row>
    <row r="79" spans="1:9" s="39" customFormat="1" ht="194.1" customHeight="1" x14ac:dyDescent="0.2">
      <c r="A79" s="109">
        <v>23020112</v>
      </c>
      <c r="B79" s="136"/>
      <c r="C79" s="137"/>
      <c r="D79" s="93" t="s">
        <v>834</v>
      </c>
      <c r="E79" s="111" t="s">
        <v>835</v>
      </c>
      <c r="F79" s="84"/>
      <c r="G79" s="98">
        <v>50000000</v>
      </c>
      <c r="H79" s="84"/>
      <c r="I79" s="98">
        <v>50000000</v>
      </c>
    </row>
    <row r="80" spans="1:9" s="40" customFormat="1" ht="129.94999999999999" customHeight="1" x14ac:dyDescent="0.2">
      <c r="A80" s="109">
        <v>23020113</v>
      </c>
      <c r="B80" s="136"/>
      <c r="C80" s="137"/>
      <c r="D80" s="50" t="s">
        <v>12</v>
      </c>
      <c r="E80" s="111" t="s">
        <v>836</v>
      </c>
      <c r="F80" s="84"/>
      <c r="G80" s="85">
        <v>10000000</v>
      </c>
      <c r="H80" s="84"/>
      <c r="I80" s="85">
        <v>10000000</v>
      </c>
    </row>
    <row r="81" spans="1:9" s="40" customFormat="1" ht="39.75" customHeight="1" x14ac:dyDescent="0.2">
      <c r="A81" s="109"/>
      <c r="B81" s="136"/>
      <c r="C81" s="137"/>
      <c r="D81" s="50" t="s">
        <v>12</v>
      </c>
      <c r="E81" s="163" t="s">
        <v>837</v>
      </c>
      <c r="F81" s="95">
        <v>47030000</v>
      </c>
      <c r="G81" s="151">
        <v>50000000</v>
      </c>
      <c r="H81" s="95"/>
      <c r="I81" s="151"/>
    </row>
    <row r="82" spans="1:9" s="40" customFormat="1" ht="35.25" customHeight="1" x14ac:dyDescent="0.2">
      <c r="A82" s="109">
        <v>23020114</v>
      </c>
      <c r="B82" s="136"/>
      <c r="C82" s="137"/>
      <c r="D82" s="50" t="s">
        <v>12</v>
      </c>
      <c r="E82" s="163" t="s">
        <v>838</v>
      </c>
      <c r="F82" s="95"/>
      <c r="G82" s="151">
        <v>20000000</v>
      </c>
      <c r="H82" s="95"/>
      <c r="I82" s="218">
        <v>20000000</v>
      </c>
    </row>
    <row r="83" spans="1:9" s="40" customFormat="1" ht="18" customHeight="1" x14ac:dyDescent="0.2">
      <c r="A83" s="1070">
        <v>23020114</v>
      </c>
      <c r="B83" s="136"/>
      <c r="C83" s="137"/>
      <c r="D83" s="50" t="s">
        <v>12</v>
      </c>
      <c r="E83" s="163" t="s">
        <v>839</v>
      </c>
      <c r="F83" s="95"/>
      <c r="G83" s="151">
        <v>30000000</v>
      </c>
      <c r="H83" s="95"/>
      <c r="I83" s="151"/>
    </row>
    <row r="84" spans="1:9" s="40" customFormat="1" ht="72" customHeight="1" x14ac:dyDescent="0.2">
      <c r="A84" s="1070"/>
      <c r="B84" s="164"/>
      <c r="C84" s="165"/>
      <c r="D84" s="50" t="s">
        <v>12</v>
      </c>
      <c r="E84" s="111" t="s">
        <v>840</v>
      </c>
      <c r="F84" s="84"/>
      <c r="G84" s="85"/>
      <c r="H84" s="162"/>
      <c r="I84" s="113">
        <v>100000000</v>
      </c>
    </row>
    <row r="85" spans="1:9" s="40" customFormat="1" ht="195" customHeight="1" x14ac:dyDescent="0.2">
      <c r="A85" s="166">
        <v>23020114</v>
      </c>
      <c r="B85" s="164"/>
      <c r="C85" s="165"/>
      <c r="D85" s="50" t="s">
        <v>834</v>
      </c>
      <c r="E85" s="111" t="s">
        <v>841</v>
      </c>
      <c r="F85" s="84">
        <v>95016406</v>
      </c>
      <c r="G85" s="85">
        <v>100000000</v>
      </c>
      <c r="H85" s="162">
        <v>59427817.240000002</v>
      </c>
      <c r="I85" s="113">
        <v>50000000</v>
      </c>
    </row>
    <row r="86" spans="1:9" s="39" customFormat="1" ht="46.5" customHeight="1" x14ac:dyDescent="0.2">
      <c r="A86" s="166"/>
      <c r="B86" s="136"/>
      <c r="C86" s="137"/>
      <c r="D86" s="50" t="s">
        <v>12</v>
      </c>
      <c r="E86" s="167" t="s">
        <v>842</v>
      </c>
      <c r="F86" s="95"/>
      <c r="G86" s="151">
        <v>6500000</v>
      </c>
      <c r="H86" s="95"/>
      <c r="I86" s="218">
        <v>6500000</v>
      </c>
    </row>
    <row r="87" spans="1:9" s="39" customFormat="1" ht="48" customHeight="1" x14ac:dyDescent="0.2">
      <c r="A87" s="1071">
        <v>23020119</v>
      </c>
      <c r="B87" s="136"/>
      <c r="C87" s="137"/>
      <c r="D87" s="50" t="s">
        <v>843</v>
      </c>
      <c r="E87" s="111" t="s">
        <v>844</v>
      </c>
      <c r="F87" s="84"/>
      <c r="G87" s="98">
        <v>60000000</v>
      </c>
      <c r="H87" s="162"/>
      <c r="I87" s="98">
        <v>30000000</v>
      </c>
    </row>
    <row r="88" spans="1:9" s="40" customFormat="1" ht="72" customHeight="1" x14ac:dyDescent="0.2">
      <c r="A88" s="1072"/>
      <c r="B88" s="166"/>
      <c r="C88" s="137"/>
      <c r="D88" s="50" t="s">
        <v>12</v>
      </c>
      <c r="E88" s="112" t="s">
        <v>845</v>
      </c>
      <c r="F88" s="84"/>
      <c r="G88" s="98"/>
      <c r="H88" s="84"/>
      <c r="I88" s="219">
        <v>200000000</v>
      </c>
    </row>
    <row r="89" spans="1:9" s="40" customFormat="1" ht="18" x14ac:dyDescent="0.2">
      <c r="A89" s="109">
        <v>23020119</v>
      </c>
      <c r="B89" s="168"/>
      <c r="C89" s="169"/>
      <c r="D89" s="50" t="s">
        <v>12</v>
      </c>
      <c r="E89" s="163" t="s">
        <v>846</v>
      </c>
      <c r="F89" s="95"/>
      <c r="G89" s="96">
        <v>5000000</v>
      </c>
      <c r="H89" s="95"/>
      <c r="I89" s="145">
        <v>5000000</v>
      </c>
    </row>
    <row r="90" spans="1:9" s="40" customFormat="1" ht="81.75" customHeight="1" x14ac:dyDescent="0.2">
      <c r="A90" s="119">
        <v>23020122</v>
      </c>
      <c r="B90" s="170"/>
      <c r="C90" s="171"/>
      <c r="D90" s="102" t="s">
        <v>847</v>
      </c>
      <c r="E90" s="122" t="s">
        <v>848</v>
      </c>
      <c r="F90" s="104"/>
      <c r="G90" s="172">
        <v>100000000</v>
      </c>
      <c r="H90" s="173">
        <v>48214195.93</v>
      </c>
      <c r="I90" s="172">
        <v>50000000</v>
      </c>
    </row>
    <row r="91" spans="1:9" s="40" customFormat="1" ht="45" customHeight="1" x14ac:dyDescent="0.2">
      <c r="A91" s="174">
        <v>23020123</v>
      </c>
      <c r="B91" s="175"/>
      <c r="C91" s="176"/>
      <c r="D91" s="177" t="s">
        <v>12</v>
      </c>
      <c r="E91" s="178" t="s">
        <v>849</v>
      </c>
      <c r="F91" s="179">
        <v>31364172</v>
      </c>
      <c r="G91" s="180">
        <v>120524461.25</v>
      </c>
      <c r="H91" s="179"/>
      <c r="I91" s="220">
        <v>65000000</v>
      </c>
    </row>
    <row r="92" spans="1:9" s="39" customFormat="1" ht="31.5" customHeight="1" x14ac:dyDescent="0.2">
      <c r="A92" s="109">
        <v>23020123</v>
      </c>
      <c r="B92" s="136"/>
      <c r="C92" s="137"/>
      <c r="D92" s="50" t="s">
        <v>12</v>
      </c>
      <c r="E92" s="111" t="s">
        <v>850</v>
      </c>
      <c r="F92" s="95"/>
      <c r="G92" s="98">
        <v>5000000</v>
      </c>
      <c r="H92" s="95"/>
      <c r="I92" s="98">
        <v>5000000</v>
      </c>
    </row>
    <row r="93" spans="1:9" s="39" customFormat="1" ht="35.1" customHeight="1" x14ac:dyDescent="0.2">
      <c r="A93" s="109">
        <v>23020124</v>
      </c>
      <c r="B93" s="136"/>
      <c r="C93" s="137"/>
      <c r="D93" s="116" t="s">
        <v>12</v>
      </c>
      <c r="E93" s="181" t="s">
        <v>851</v>
      </c>
      <c r="F93" s="95">
        <v>81818181.780000001</v>
      </c>
      <c r="G93" s="96">
        <v>50000000</v>
      </c>
      <c r="H93" s="95"/>
      <c r="I93" s="96"/>
    </row>
    <row r="94" spans="1:9" s="39" customFormat="1" ht="30" x14ac:dyDescent="0.2">
      <c r="A94" s="109">
        <v>23020124</v>
      </c>
      <c r="B94" s="136"/>
      <c r="C94" s="137"/>
      <c r="D94" s="50" t="s">
        <v>843</v>
      </c>
      <c r="E94" s="182" t="s">
        <v>852</v>
      </c>
      <c r="F94" s="84"/>
      <c r="G94" s="98">
        <v>50000000</v>
      </c>
      <c r="H94" s="84"/>
      <c r="I94" s="98">
        <v>50000000</v>
      </c>
    </row>
    <row r="95" spans="1:9" s="40" customFormat="1" ht="30" x14ac:dyDescent="0.2">
      <c r="A95" s="109">
        <v>23020125</v>
      </c>
      <c r="B95" s="136"/>
      <c r="C95" s="137"/>
      <c r="D95" s="50" t="s">
        <v>12</v>
      </c>
      <c r="E95" s="111" t="s">
        <v>853</v>
      </c>
      <c r="F95" s="84"/>
      <c r="G95" s="98">
        <v>10000000</v>
      </c>
      <c r="H95" s="84"/>
      <c r="I95" s="98">
        <v>10000000</v>
      </c>
    </row>
    <row r="96" spans="1:9" s="39" customFormat="1" ht="48" customHeight="1" x14ac:dyDescent="0.2">
      <c r="A96" s="109">
        <v>23020126</v>
      </c>
      <c r="B96" s="136"/>
      <c r="C96" s="137"/>
      <c r="D96" s="50" t="s">
        <v>12</v>
      </c>
      <c r="E96" s="111" t="s">
        <v>854</v>
      </c>
      <c r="F96" s="84"/>
      <c r="G96" s="85">
        <v>10000000</v>
      </c>
      <c r="H96" s="84"/>
      <c r="I96" s="113">
        <v>10000000</v>
      </c>
    </row>
    <row r="97" spans="1:42" s="40" customFormat="1" ht="131.1" customHeight="1" x14ac:dyDescent="0.2">
      <c r="A97" s="109">
        <v>23020127</v>
      </c>
      <c r="B97" s="136"/>
      <c r="C97" s="137"/>
      <c r="D97" s="50" t="s">
        <v>12</v>
      </c>
      <c r="E97" s="112" t="s">
        <v>855</v>
      </c>
      <c r="F97" s="84"/>
      <c r="G97" s="85">
        <v>48000000</v>
      </c>
      <c r="H97" s="84"/>
      <c r="I97" s="85">
        <v>20000000</v>
      </c>
    </row>
    <row r="98" spans="1:42" s="39" customFormat="1" ht="30" x14ac:dyDescent="0.2">
      <c r="A98" s="1062">
        <v>23020128</v>
      </c>
      <c r="B98" s="1050"/>
      <c r="C98" s="1055"/>
      <c r="D98" s="1047" t="s">
        <v>12</v>
      </c>
      <c r="E98" s="117" t="s">
        <v>856</v>
      </c>
      <c r="F98" s="84"/>
      <c r="G98" s="85">
        <v>18000000</v>
      </c>
      <c r="H98" s="84"/>
      <c r="I98" s="113">
        <v>60000000</v>
      </c>
    </row>
    <row r="99" spans="1:42" s="39" customFormat="1" ht="30" x14ac:dyDescent="0.2">
      <c r="A99" s="1073"/>
      <c r="B99" s="1058"/>
      <c r="C99" s="1056"/>
      <c r="D99" s="1049"/>
      <c r="E99" s="183" t="s">
        <v>857</v>
      </c>
      <c r="F99" s="184"/>
      <c r="G99" s="185"/>
      <c r="H99" s="184"/>
      <c r="I99" s="221">
        <v>250000000</v>
      </c>
    </row>
    <row r="100" spans="1:42" s="39" customFormat="1" ht="45" x14ac:dyDescent="0.2">
      <c r="A100" s="119">
        <v>23020129</v>
      </c>
      <c r="B100" s="170"/>
      <c r="C100" s="171"/>
      <c r="D100" s="102" t="s">
        <v>12</v>
      </c>
      <c r="E100" s="186" t="s">
        <v>858</v>
      </c>
      <c r="F100" s="104"/>
      <c r="G100" s="105"/>
      <c r="H100" s="104"/>
      <c r="I100" s="185"/>
    </row>
    <row r="101" spans="1:42" s="36" customFormat="1" ht="18" x14ac:dyDescent="0.2">
      <c r="A101" s="1059">
        <v>23020130</v>
      </c>
      <c r="B101" s="187" t="s">
        <v>859</v>
      </c>
      <c r="C101" s="188"/>
      <c r="D101" s="189" t="s">
        <v>12</v>
      </c>
      <c r="E101" s="190" t="s">
        <v>860</v>
      </c>
      <c r="F101" s="56"/>
      <c r="G101" s="56"/>
      <c r="H101" s="56"/>
      <c r="I101" s="56"/>
      <c r="J101" s="152"/>
      <c r="K101" s="152"/>
      <c r="L101" s="152"/>
      <c r="M101" s="152"/>
      <c r="N101" s="152"/>
      <c r="O101" s="152"/>
      <c r="AH101" s="224"/>
      <c r="AI101" s="224"/>
      <c r="AJ101" s="224"/>
      <c r="AK101" s="224"/>
      <c r="AL101" s="224"/>
      <c r="AM101" s="224"/>
      <c r="AN101" s="224"/>
      <c r="AO101" s="224"/>
      <c r="AP101" s="224"/>
    </row>
    <row r="102" spans="1:42" s="36" customFormat="1" ht="39.950000000000003" customHeight="1" x14ac:dyDescent="0.2">
      <c r="A102" s="1060"/>
      <c r="B102" s="191" t="s">
        <v>859</v>
      </c>
      <c r="C102" s="192"/>
      <c r="D102" s="193" t="s">
        <v>12</v>
      </c>
      <c r="E102" s="194" t="s">
        <v>861</v>
      </c>
      <c r="F102" s="194"/>
      <c r="G102" s="195">
        <v>152482500.56</v>
      </c>
      <c r="H102" s="195"/>
      <c r="I102" s="195"/>
      <c r="J102" s="152"/>
      <c r="K102" s="152"/>
      <c r="L102" s="152"/>
      <c r="M102" s="152"/>
      <c r="N102" s="152"/>
      <c r="O102" s="152"/>
      <c r="AH102" s="224"/>
      <c r="AI102" s="224"/>
      <c r="AJ102" s="224"/>
      <c r="AK102" s="224"/>
      <c r="AL102" s="224"/>
      <c r="AM102" s="224"/>
      <c r="AN102" s="224"/>
      <c r="AO102" s="224"/>
      <c r="AP102" s="224"/>
    </row>
    <row r="103" spans="1:42" s="36" customFormat="1" ht="51" customHeight="1" x14ac:dyDescent="0.2">
      <c r="A103" s="1061"/>
      <c r="B103" s="191" t="s">
        <v>859</v>
      </c>
      <c r="C103" s="92"/>
      <c r="D103" s="193" t="s">
        <v>12</v>
      </c>
      <c r="E103" s="194" t="s">
        <v>862</v>
      </c>
      <c r="F103" s="196"/>
      <c r="G103" s="197">
        <v>137984387.53</v>
      </c>
      <c r="H103" s="197"/>
      <c r="I103" s="195"/>
      <c r="J103" s="152"/>
      <c r="K103" s="152"/>
      <c r="L103" s="152"/>
      <c r="M103" s="152"/>
      <c r="N103" s="152"/>
      <c r="O103" s="152"/>
      <c r="AH103" s="224"/>
      <c r="AI103" s="224"/>
      <c r="AJ103" s="224"/>
      <c r="AK103" s="224"/>
      <c r="AL103" s="224"/>
      <c r="AM103" s="224"/>
      <c r="AN103" s="224"/>
      <c r="AO103" s="224"/>
      <c r="AP103" s="224"/>
    </row>
    <row r="104" spans="1:42" s="39" customFormat="1" ht="30" x14ac:dyDescent="0.2">
      <c r="A104" s="198"/>
      <c r="B104" s="92" t="s">
        <v>859</v>
      </c>
      <c r="C104" s="169"/>
      <c r="D104" s="193" t="s">
        <v>12</v>
      </c>
      <c r="E104" s="138" t="s">
        <v>863</v>
      </c>
      <c r="F104" s="195"/>
      <c r="G104" s="195"/>
      <c r="H104" s="195"/>
      <c r="I104" s="222">
        <v>15000000</v>
      </c>
    </row>
    <row r="105" spans="1:42" s="39" customFormat="1" ht="30" x14ac:dyDescent="0.2">
      <c r="A105" s="169"/>
      <c r="B105" s="92" t="s">
        <v>859</v>
      </c>
      <c r="C105" s="169"/>
      <c r="D105" s="193" t="s">
        <v>12</v>
      </c>
      <c r="E105" s="138" t="s">
        <v>864</v>
      </c>
      <c r="F105" s="195"/>
      <c r="G105" s="195"/>
      <c r="H105" s="195"/>
      <c r="I105" s="222">
        <v>5000000</v>
      </c>
    </row>
    <row r="106" spans="1:42" s="39" customFormat="1" ht="30" x14ac:dyDescent="0.2">
      <c r="A106" s="199"/>
      <c r="B106" s="191" t="s">
        <v>859</v>
      </c>
      <c r="C106" s="199"/>
      <c r="D106" s="133" t="s">
        <v>12</v>
      </c>
      <c r="E106" s="200" t="s">
        <v>865</v>
      </c>
      <c r="F106" s="197"/>
      <c r="G106" s="197"/>
      <c r="H106" s="197"/>
      <c r="I106" s="223">
        <v>15000000</v>
      </c>
    </row>
    <row r="107" spans="1:42" s="39" customFormat="1" ht="18" x14ac:dyDescent="0.2">
      <c r="A107" s="169"/>
      <c r="B107" s="92" t="s">
        <v>859</v>
      </c>
      <c r="C107" s="169"/>
      <c r="D107" s="93" t="s">
        <v>12</v>
      </c>
      <c r="E107" s="157" t="s">
        <v>866</v>
      </c>
      <c r="F107" s="195"/>
      <c r="G107" s="195"/>
      <c r="H107" s="195"/>
      <c r="I107" s="222">
        <v>15000000</v>
      </c>
    </row>
    <row r="108" spans="1:42" s="39" customFormat="1" ht="18" x14ac:dyDescent="0.2">
      <c r="A108" s="201"/>
      <c r="B108" s="202" t="s">
        <v>859</v>
      </c>
      <c r="C108" s="203"/>
      <c r="D108" s="204" t="s">
        <v>12</v>
      </c>
      <c r="E108" s="205" t="s">
        <v>806</v>
      </c>
      <c r="F108" s="206">
        <f>SUM(F58:F103)</f>
        <v>268389208.78</v>
      </c>
      <c r="G108" s="206">
        <f>SUM(G58:G103)</f>
        <v>2140884645.3399999</v>
      </c>
      <c r="H108" s="206">
        <f>SUM(H58:H103)</f>
        <v>155204545.12</v>
      </c>
      <c r="I108" s="206">
        <f>SUM(I58:I107)</f>
        <v>2801500000</v>
      </c>
    </row>
    <row r="109" spans="1:42" s="40" customFormat="1" ht="18" x14ac:dyDescent="0.2">
      <c r="A109" s="207">
        <v>2303</v>
      </c>
      <c r="B109" s="208"/>
      <c r="C109" s="209"/>
      <c r="D109" s="72" t="s">
        <v>12</v>
      </c>
      <c r="E109" s="210" t="s">
        <v>763</v>
      </c>
      <c r="F109" s="211"/>
      <c r="G109" s="108"/>
      <c r="H109" s="211"/>
      <c r="I109" s="108"/>
    </row>
    <row r="110" spans="1:42" s="40" customFormat="1" ht="30" x14ac:dyDescent="0.2">
      <c r="A110" s="212">
        <v>23030100</v>
      </c>
      <c r="B110" s="213"/>
      <c r="C110" s="214"/>
      <c r="D110" s="50" t="s">
        <v>12</v>
      </c>
      <c r="E110" s="215" t="s">
        <v>867</v>
      </c>
      <c r="F110" s="95"/>
      <c r="G110" s="151"/>
      <c r="H110" s="95"/>
      <c r="I110" s="151"/>
    </row>
    <row r="111" spans="1:42" s="40" customFormat="1" ht="17.45" customHeight="1" x14ac:dyDescent="0.2">
      <c r="A111" s="109">
        <v>23030101</v>
      </c>
      <c r="B111" s="136"/>
      <c r="C111" s="137"/>
      <c r="D111" s="50" t="s">
        <v>12</v>
      </c>
      <c r="E111" s="117" t="s">
        <v>868</v>
      </c>
      <c r="F111" s="84"/>
      <c r="G111" s="85">
        <v>20000000</v>
      </c>
      <c r="H111" s="84"/>
      <c r="I111" s="85">
        <v>20000000</v>
      </c>
    </row>
    <row r="112" spans="1:42" s="40" customFormat="1" ht="30" x14ac:dyDescent="0.2">
      <c r="A112" s="109">
        <v>23030102</v>
      </c>
      <c r="B112" s="136"/>
      <c r="C112" s="137"/>
      <c r="D112" s="50" t="s">
        <v>843</v>
      </c>
      <c r="E112" s="158" t="s">
        <v>869</v>
      </c>
      <c r="F112" s="95"/>
      <c r="G112" s="85">
        <v>50000000</v>
      </c>
      <c r="H112" s="216"/>
      <c r="I112" s="85">
        <v>50000000</v>
      </c>
    </row>
    <row r="113" spans="1:9" s="40" customFormat="1" ht="18" x14ac:dyDescent="0.2">
      <c r="A113" s="109">
        <v>23030103</v>
      </c>
      <c r="B113" s="136"/>
      <c r="C113" s="137"/>
      <c r="D113" s="50" t="s">
        <v>12</v>
      </c>
      <c r="E113" s="158" t="s">
        <v>870</v>
      </c>
      <c r="F113" s="95"/>
      <c r="G113" s="85"/>
      <c r="H113" s="95"/>
      <c r="I113" s="85"/>
    </row>
    <row r="114" spans="1:9" s="40" customFormat="1" ht="30" x14ac:dyDescent="0.2">
      <c r="A114" s="109">
        <v>23030104</v>
      </c>
      <c r="B114" s="136"/>
      <c r="C114" s="137"/>
      <c r="D114" s="50" t="s">
        <v>843</v>
      </c>
      <c r="E114" s="158" t="s">
        <v>871</v>
      </c>
      <c r="F114" s="84"/>
      <c r="G114" s="85">
        <v>50000000</v>
      </c>
      <c r="H114" s="84"/>
      <c r="I114" s="85">
        <v>30000000</v>
      </c>
    </row>
    <row r="115" spans="1:9" s="40" customFormat="1" ht="30" x14ac:dyDescent="0.2">
      <c r="A115" s="109">
        <v>23030104</v>
      </c>
      <c r="B115" s="136"/>
      <c r="C115" s="137"/>
      <c r="D115" s="50" t="s">
        <v>12</v>
      </c>
      <c r="E115" s="117" t="s">
        <v>872</v>
      </c>
      <c r="F115" s="95"/>
      <c r="G115" s="85">
        <v>20000000</v>
      </c>
      <c r="H115" s="95"/>
      <c r="I115" s="85"/>
    </row>
    <row r="116" spans="1:9" s="39" customFormat="1" ht="45" x14ac:dyDescent="0.2">
      <c r="A116" s="1062">
        <v>23030105</v>
      </c>
      <c r="B116" s="1050"/>
      <c r="C116" s="1055"/>
      <c r="D116" s="1047" t="s">
        <v>12</v>
      </c>
      <c r="E116" s="158" t="s">
        <v>873</v>
      </c>
      <c r="F116" s="84"/>
      <c r="G116" s="85">
        <v>50000000</v>
      </c>
      <c r="H116" s="84"/>
      <c r="I116" s="113">
        <v>50000000</v>
      </c>
    </row>
    <row r="117" spans="1:9" s="39" customFormat="1" ht="45" x14ac:dyDescent="0.2">
      <c r="A117" s="1063"/>
      <c r="B117" s="1051"/>
      <c r="C117" s="1057"/>
      <c r="D117" s="1048"/>
      <c r="E117" s="117" t="s">
        <v>874</v>
      </c>
      <c r="F117" s="84"/>
      <c r="G117" s="85"/>
      <c r="H117" s="84"/>
      <c r="I117" s="113">
        <v>100000000</v>
      </c>
    </row>
    <row r="118" spans="1:9" s="39" customFormat="1" ht="30" x14ac:dyDescent="0.2">
      <c r="A118" s="109">
        <v>23030106</v>
      </c>
      <c r="B118" s="136"/>
      <c r="C118" s="137"/>
      <c r="D118" s="50" t="s">
        <v>12</v>
      </c>
      <c r="E118" s="138" t="s">
        <v>875</v>
      </c>
      <c r="F118" s="95"/>
      <c r="G118" s="151">
        <v>10000000</v>
      </c>
      <c r="H118" s="95"/>
      <c r="I118" s="218">
        <v>10000000</v>
      </c>
    </row>
    <row r="119" spans="1:9" s="40" customFormat="1" ht="180" customHeight="1" x14ac:dyDescent="0.2">
      <c r="A119" s="109">
        <v>23030106</v>
      </c>
      <c r="B119" s="136"/>
      <c r="C119" s="137"/>
      <c r="D119" s="50" t="s">
        <v>834</v>
      </c>
      <c r="E119" s="154" t="s">
        <v>876</v>
      </c>
      <c r="F119" s="84"/>
      <c r="G119" s="85">
        <v>20000000</v>
      </c>
      <c r="H119" s="84"/>
      <c r="I119" s="113">
        <v>20000000</v>
      </c>
    </row>
    <row r="120" spans="1:9" s="39" customFormat="1" ht="20.100000000000001" customHeight="1" x14ac:dyDescent="0.2">
      <c r="A120" s="109">
        <v>23030109</v>
      </c>
      <c r="B120" s="136"/>
      <c r="C120" s="137"/>
      <c r="D120" s="50" t="s">
        <v>12</v>
      </c>
      <c r="E120" s="117" t="s">
        <v>877</v>
      </c>
      <c r="F120" s="84"/>
      <c r="G120" s="85"/>
      <c r="H120" s="84"/>
      <c r="I120" s="85"/>
    </row>
    <row r="121" spans="1:9" s="39" customFormat="1" ht="31.15" customHeight="1" x14ac:dyDescent="0.2">
      <c r="A121" s="1062">
        <v>23030110</v>
      </c>
      <c r="B121" s="1050"/>
      <c r="C121" s="1055"/>
      <c r="D121" s="1047" t="s">
        <v>12</v>
      </c>
      <c r="E121" s="111" t="s">
        <v>878</v>
      </c>
      <c r="F121" s="56"/>
      <c r="G121" s="85">
        <v>10000000</v>
      </c>
      <c r="H121" s="56"/>
      <c r="I121" s="85">
        <v>10000000</v>
      </c>
    </row>
    <row r="122" spans="1:9" s="39" customFormat="1" ht="30.95" customHeight="1" x14ac:dyDescent="0.2">
      <c r="A122" s="1063"/>
      <c r="B122" s="1051"/>
      <c r="C122" s="1057"/>
      <c r="D122" s="1048"/>
      <c r="E122" s="111" t="s">
        <v>879</v>
      </c>
      <c r="F122" s="56"/>
      <c r="G122" s="85"/>
      <c r="H122" s="56"/>
      <c r="I122" s="113">
        <v>30000000</v>
      </c>
    </row>
    <row r="123" spans="1:9" s="39" customFormat="1" ht="18" customHeight="1" x14ac:dyDescent="0.2">
      <c r="A123" s="109">
        <v>23030111</v>
      </c>
      <c r="B123" s="136"/>
      <c r="C123" s="137"/>
      <c r="D123" s="50" t="s">
        <v>12</v>
      </c>
      <c r="E123" s="111" t="s">
        <v>880</v>
      </c>
      <c r="F123" s="56"/>
      <c r="G123" s="85"/>
      <c r="H123" s="56"/>
      <c r="I123" s="85"/>
    </row>
    <row r="124" spans="1:9" s="40" customFormat="1" ht="18" customHeight="1" x14ac:dyDescent="0.2">
      <c r="A124" s="109">
        <v>23030112</v>
      </c>
      <c r="B124" s="136"/>
      <c r="C124" s="137"/>
      <c r="D124" s="50" t="s">
        <v>12</v>
      </c>
      <c r="E124" s="117" t="s">
        <v>881</v>
      </c>
      <c r="F124" s="84"/>
      <c r="G124" s="85">
        <v>15000000</v>
      </c>
      <c r="H124" s="84"/>
      <c r="I124" s="87">
        <v>20000000</v>
      </c>
    </row>
    <row r="125" spans="1:9" s="39" customFormat="1" ht="18" customHeight="1" x14ac:dyDescent="0.2">
      <c r="A125" s="1064">
        <v>23030113</v>
      </c>
      <c r="B125" s="137"/>
      <c r="C125" s="137"/>
      <c r="D125" s="50" t="s">
        <v>12</v>
      </c>
      <c r="E125" s="111" t="s">
        <v>882</v>
      </c>
      <c r="F125" s="95"/>
      <c r="G125" s="56">
        <v>70000000</v>
      </c>
      <c r="H125" s="216"/>
      <c r="I125" s="56"/>
    </row>
    <row r="126" spans="1:9" s="39" customFormat="1" ht="54.95" customHeight="1" x14ac:dyDescent="0.2">
      <c r="A126" s="1065"/>
      <c r="B126" s="137"/>
      <c r="C126" s="137"/>
      <c r="D126" s="93" t="s">
        <v>883</v>
      </c>
      <c r="E126" s="114" t="s">
        <v>884</v>
      </c>
      <c r="F126" s="84"/>
      <c r="G126" s="56"/>
      <c r="H126" s="84"/>
      <c r="I126" s="87">
        <v>100000000</v>
      </c>
    </row>
    <row r="127" spans="1:9" s="39" customFormat="1" ht="36" customHeight="1" x14ac:dyDescent="0.2">
      <c r="A127" s="1066"/>
      <c r="B127" s="137"/>
      <c r="C127" s="137"/>
      <c r="D127" s="93" t="s">
        <v>883</v>
      </c>
      <c r="E127" s="217" t="s">
        <v>885</v>
      </c>
      <c r="F127" s="84"/>
      <c r="G127" s="56"/>
      <c r="H127" s="84"/>
      <c r="I127" s="87">
        <v>20000000</v>
      </c>
    </row>
    <row r="128" spans="1:9" s="39" customFormat="1" ht="31.5" customHeight="1" x14ac:dyDescent="0.2">
      <c r="A128" s="137">
        <v>23030118</v>
      </c>
      <c r="B128" s="137"/>
      <c r="C128" s="137"/>
      <c r="D128" s="50" t="s">
        <v>12</v>
      </c>
      <c r="E128" s="114" t="s">
        <v>886</v>
      </c>
      <c r="F128" s="84"/>
      <c r="G128" s="56">
        <v>20000000</v>
      </c>
      <c r="H128" s="84"/>
      <c r="I128" s="56">
        <v>10000000</v>
      </c>
    </row>
    <row r="129" spans="1:9" s="40" customFormat="1" ht="45" x14ac:dyDescent="0.2">
      <c r="A129" s="1062">
        <v>23030121</v>
      </c>
      <c r="B129" s="1050"/>
      <c r="C129" s="1055"/>
      <c r="D129" s="225" t="s">
        <v>843</v>
      </c>
      <c r="E129" s="111" t="s">
        <v>887</v>
      </c>
      <c r="F129" s="84"/>
      <c r="G129" s="85">
        <v>100000000</v>
      </c>
      <c r="H129" s="162"/>
      <c r="I129" s="87">
        <v>10000000</v>
      </c>
    </row>
    <row r="130" spans="1:9" s="39" customFormat="1" ht="33.950000000000003" customHeight="1" x14ac:dyDescent="0.2">
      <c r="A130" s="1063"/>
      <c r="B130" s="1051"/>
      <c r="C130" s="1057"/>
      <c r="D130" s="50" t="s">
        <v>883</v>
      </c>
      <c r="E130" s="111" t="s">
        <v>888</v>
      </c>
      <c r="F130" s="84"/>
      <c r="G130" s="85"/>
      <c r="H130" s="84"/>
      <c r="I130" s="113">
        <v>300000000</v>
      </c>
    </row>
    <row r="131" spans="1:9" s="39" customFormat="1" ht="18" x14ac:dyDescent="0.2">
      <c r="A131" s="109">
        <v>23030123</v>
      </c>
      <c r="B131" s="137"/>
      <c r="C131" s="137"/>
      <c r="D131" s="50" t="s">
        <v>12</v>
      </c>
      <c r="E131" s="111" t="s">
        <v>889</v>
      </c>
      <c r="F131" s="84"/>
      <c r="G131" s="85">
        <v>5000000</v>
      </c>
      <c r="H131" s="84"/>
      <c r="I131" s="85"/>
    </row>
    <row r="132" spans="1:9" s="39" customFormat="1" ht="31.5" customHeight="1" x14ac:dyDescent="0.2">
      <c r="A132" s="226">
        <v>23030124</v>
      </c>
      <c r="B132" s="166"/>
      <c r="C132" s="166"/>
      <c r="D132" s="50" t="s">
        <v>12</v>
      </c>
      <c r="E132" s="111" t="s">
        <v>890</v>
      </c>
      <c r="F132" s="84"/>
      <c r="G132" s="85">
        <v>20000000</v>
      </c>
      <c r="H132" s="84"/>
      <c r="I132" s="85"/>
    </row>
    <row r="133" spans="1:9" s="40" customFormat="1" ht="38.1" customHeight="1" x14ac:dyDescent="0.2">
      <c r="A133" s="226"/>
      <c r="B133" s="166"/>
      <c r="C133" s="166"/>
      <c r="D133" s="93" t="s">
        <v>883</v>
      </c>
      <c r="E133" s="112" t="s">
        <v>891</v>
      </c>
      <c r="F133" s="84"/>
      <c r="G133" s="98"/>
      <c r="H133" s="84"/>
      <c r="I133" s="219">
        <v>40000000</v>
      </c>
    </row>
    <row r="134" spans="1:9" s="40" customFormat="1" ht="21.75" customHeight="1" x14ac:dyDescent="0.2">
      <c r="A134" s="109">
        <v>23030126</v>
      </c>
      <c r="B134" s="136"/>
      <c r="C134" s="137"/>
      <c r="D134" s="50" t="s">
        <v>12</v>
      </c>
      <c r="E134" s="111" t="s">
        <v>892</v>
      </c>
      <c r="F134" s="84"/>
      <c r="G134" s="98">
        <v>5000000</v>
      </c>
      <c r="H134" s="84"/>
      <c r="I134" s="148">
        <v>5000000</v>
      </c>
    </row>
    <row r="135" spans="1:9" s="40" customFormat="1" ht="50.25" customHeight="1" x14ac:dyDescent="0.2">
      <c r="A135" s="109">
        <v>23030127</v>
      </c>
      <c r="B135" s="136"/>
      <c r="C135" s="137"/>
      <c r="D135" s="50" t="s">
        <v>12</v>
      </c>
      <c r="E135" s="111" t="s">
        <v>893</v>
      </c>
      <c r="F135" s="84"/>
      <c r="G135" s="85">
        <v>10000000</v>
      </c>
      <c r="H135" s="84"/>
      <c r="I135" s="85">
        <v>80000000</v>
      </c>
    </row>
    <row r="136" spans="1:9" s="40" customFormat="1" ht="35.1" customHeight="1" x14ac:dyDescent="0.2">
      <c r="A136" s="109">
        <v>23030127</v>
      </c>
      <c r="B136" s="136"/>
      <c r="C136" s="137"/>
      <c r="D136" s="50" t="s">
        <v>894</v>
      </c>
      <c r="E136" s="111" t="s">
        <v>895</v>
      </c>
      <c r="F136" s="84"/>
      <c r="G136" s="85">
        <v>3000000</v>
      </c>
      <c r="H136" s="84"/>
      <c r="I136" s="113">
        <v>3000000</v>
      </c>
    </row>
    <row r="137" spans="1:9" s="40" customFormat="1" ht="18" x14ac:dyDescent="0.2">
      <c r="A137" s="109">
        <v>23030128</v>
      </c>
      <c r="B137" s="136"/>
      <c r="C137" s="137"/>
      <c r="D137" s="50" t="s">
        <v>12</v>
      </c>
      <c r="E137" s="111" t="s">
        <v>896</v>
      </c>
      <c r="F137" s="95"/>
      <c r="G137" s="98">
        <v>5000000</v>
      </c>
      <c r="H137" s="95"/>
      <c r="I137" s="98"/>
    </row>
    <row r="138" spans="1:9" s="39" customFormat="1" ht="18.75" customHeight="1" x14ac:dyDescent="0.2">
      <c r="A138" s="119">
        <v>23030129</v>
      </c>
      <c r="B138" s="170"/>
      <c r="C138" s="171"/>
      <c r="D138" s="102" t="s">
        <v>12</v>
      </c>
      <c r="E138" s="122" t="s">
        <v>897</v>
      </c>
      <c r="F138" s="227"/>
      <c r="G138" s="172">
        <v>10000000</v>
      </c>
      <c r="H138" s="227"/>
      <c r="I138" s="172"/>
    </row>
    <row r="139" spans="1:9" s="39" customFormat="1" ht="18" customHeight="1" x14ac:dyDescent="0.2">
      <c r="A139" s="228"/>
      <c r="B139" s="229"/>
      <c r="C139" s="230"/>
      <c r="D139" s="128" t="s">
        <v>12</v>
      </c>
      <c r="E139" s="231" t="s">
        <v>806</v>
      </c>
      <c r="F139" s="232">
        <f>SUM(F111:F138)</f>
        <v>0</v>
      </c>
      <c r="G139" s="232">
        <f>SUM(G111:G138)</f>
        <v>493000000</v>
      </c>
      <c r="H139" s="232">
        <f>SUM(H111:H138)</f>
        <v>0</v>
      </c>
      <c r="I139" s="232">
        <f>SUM(I111:I138)</f>
        <v>908000000</v>
      </c>
    </row>
    <row r="140" spans="1:9" s="39" customFormat="1" ht="16.5" customHeight="1" x14ac:dyDescent="0.2">
      <c r="A140" s="207">
        <v>2304</v>
      </c>
      <c r="B140" s="208"/>
      <c r="C140" s="209"/>
      <c r="D140" s="72" t="s">
        <v>12</v>
      </c>
      <c r="E140" s="233" t="s">
        <v>764</v>
      </c>
      <c r="F140" s="211"/>
      <c r="G140" s="211"/>
      <c r="H140" s="211"/>
      <c r="I140" s="211"/>
    </row>
    <row r="141" spans="1:9" s="39" customFormat="1" ht="18" x14ac:dyDescent="0.2">
      <c r="A141" s="212">
        <v>23040100</v>
      </c>
      <c r="B141" s="136"/>
      <c r="C141" s="137"/>
      <c r="D141" s="50" t="s">
        <v>12</v>
      </c>
      <c r="E141" s="234" t="s">
        <v>898</v>
      </c>
      <c r="F141" s="195"/>
      <c r="G141" s="85">
        <v>3000000</v>
      </c>
      <c r="H141" s="195"/>
      <c r="I141" s="85">
        <v>3000000</v>
      </c>
    </row>
    <row r="142" spans="1:9" s="39" customFormat="1" ht="17.25" customHeight="1" x14ac:dyDescent="0.2">
      <c r="A142" s="109">
        <v>23040101</v>
      </c>
      <c r="B142" s="136"/>
      <c r="C142" s="137"/>
      <c r="D142" s="50" t="s">
        <v>12</v>
      </c>
      <c r="E142" s="158" t="s">
        <v>899</v>
      </c>
      <c r="F142" s="235"/>
      <c r="G142" s="85">
        <v>3000000</v>
      </c>
      <c r="H142" s="235"/>
      <c r="I142" s="85">
        <v>3000000</v>
      </c>
    </row>
    <row r="143" spans="1:9" s="39" customFormat="1" ht="99.95" customHeight="1" x14ac:dyDescent="0.2">
      <c r="A143" s="109">
        <v>23040102</v>
      </c>
      <c r="B143" s="136"/>
      <c r="C143" s="137"/>
      <c r="D143" s="50" t="s">
        <v>12</v>
      </c>
      <c r="E143" s="117" t="s">
        <v>900</v>
      </c>
      <c r="F143" s="56"/>
      <c r="G143" s="150">
        <v>30000000</v>
      </c>
      <c r="H143" s="56"/>
      <c r="I143" s="150">
        <v>30000000</v>
      </c>
    </row>
    <row r="144" spans="1:9" s="39" customFormat="1" ht="18" x14ac:dyDescent="0.2">
      <c r="A144" s="109">
        <v>23040102</v>
      </c>
      <c r="B144" s="136"/>
      <c r="C144" s="137"/>
      <c r="D144" s="116" t="s">
        <v>12</v>
      </c>
      <c r="E144" s="138" t="s">
        <v>901</v>
      </c>
      <c r="F144" s="195"/>
      <c r="G144" s="151">
        <v>20000000</v>
      </c>
      <c r="H144" s="195"/>
      <c r="I144" s="218">
        <v>20000000</v>
      </c>
    </row>
    <row r="145" spans="1:9" s="39" customFormat="1" ht="18" customHeight="1" x14ac:dyDescent="0.2">
      <c r="A145" s="109">
        <v>23040103</v>
      </c>
      <c r="B145" s="136"/>
      <c r="C145" s="137"/>
      <c r="D145" s="50" t="s">
        <v>12</v>
      </c>
      <c r="E145" s="158" t="s">
        <v>902</v>
      </c>
      <c r="F145" s="56"/>
      <c r="G145" s="85">
        <v>5000000</v>
      </c>
      <c r="H145" s="56"/>
      <c r="I145" s="113">
        <v>5000000</v>
      </c>
    </row>
    <row r="146" spans="1:9" s="39" customFormat="1" ht="18" customHeight="1" x14ac:dyDescent="0.2">
      <c r="A146" s="109">
        <v>23040104</v>
      </c>
      <c r="B146" s="136"/>
      <c r="C146" s="137"/>
      <c r="D146" s="50" t="s">
        <v>12</v>
      </c>
      <c r="E146" s="158" t="s">
        <v>903</v>
      </c>
      <c r="F146" s="84"/>
      <c r="G146" s="85">
        <v>10000000</v>
      </c>
      <c r="H146" s="84"/>
      <c r="I146" s="85"/>
    </row>
    <row r="147" spans="1:9" customFormat="1" ht="183.75" customHeight="1" x14ac:dyDescent="0.2">
      <c r="A147" s="119">
        <v>23040105</v>
      </c>
      <c r="B147" s="236"/>
      <c r="C147" s="237"/>
      <c r="D147" s="102" t="s">
        <v>904</v>
      </c>
      <c r="E147" s="186" t="s">
        <v>905</v>
      </c>
      <c r="F147" s="104"/>
      <c r="G147" s="172">
        <v>40000000</v>
      </c>
      <c r="H147" s="104"/>
      <c r="I147" s="172">
        <v>40000000</v>
      </c>
    </row>
    <row r="148" spans="1:9" customFormat="1" ht="15.75" customHeight="1" x14ac:dyDescent="0.2">
      <c r="A148" s="238">
        <v>2305</v>
      </c>
      <c r="B148" s="239"/>
      <c r="C148" s="240"/>
      <c r="D148" s="128" t="s">
        <v>12</v>
      </c>
      <c r="E148" s="241" t="s">
        <v>806</v>
      </c>
      <c r="F148" s="242">
        <f t="shared" ref="F148:H148" si="0">SUM(F142:F147)</f>
        <v>0</v>
      </c>
      <c r="G148" s="242">
        <f t="shared" si="0"/>
        <v>108000000</v>
      </c>
      <c r="H148" s="242">
        <f t="shared" si="0"/>
        <v>0</v>
      </c>
      <c r="I148" s="242">
        <f>SUM(I141:I147)</f>
        <v>101000000</v>
      </c>
    </row>
    <row r="149" spans="1:9" customFormat="1" ht="19.149999999999999" customHeight="1" x14ac:dyDescent="0.2">
      <c r="A149" s="243">
        <v>23050100</v>
      </c>
      <c r="B149" s="244"/>
      <c r="C149" s="245"/>
      <c r="D149" s="72" t="s">
        <v>12</v>
      </c>
      <c r="E149" s="246" t="s">
        <v>765</v>
      </c>
      <c r="F149" s="247"/>
      <c r="G149" s="247"/>
      <c r="H149" s="247"/>
      <c r="I149" s="247"/>
    </row>
    <row r="150" spans="1:9" customFormat="1" ht="18" customHeight="1" x14ac:dyDescent="0.2">
      <c r="A150" s="248">
        <v>23050101</v>
      </c>
      <c r="B150" s="249"/>
      <c r="C150" s="250"/>
      <c r="D150" s="50" t="s">
        <v>12</v>
      </c>
      <c r="E150" s="251" t="s">
        <v>906</v>
      </c>
      <c r="F150" s="252"/>
      <c r="G150" s="252"/>
      <c r="H150" s="252"/>
      <c r="I150" s="252"/>
    </row>
    <row r="151" spans="1:9" customFormat="1" ht="18" customHeight="1" x14ac:dyDescent="0.2">
      <c r="A151" s="253">
        <v>23050102</v>
      </c>
      <c r="B151" s="249"/>
      <c r="C151" s="250"/>
      <c r="D151" s="50" t="s">
        <v>12</v>
      </c>
      <c r="E151" s="154" t="s">
        <v>907</v>
      </c>
      <c r="F151" s="252"/>
      <c r="G151" s="85">
        <v>10000000</v>
      </c>
      <c r="H151" s="252"/>
      <c r="I151" s="85"/>
    </row>
    <row r="152" spans="1:9" customFormat="1" ht="18" customHeight="1" x14ac:dyDescent="0.2">
      <c r="A152" s="248">
        <v>23050103</v>
      </c>
      <c r="B152" s="249"/>
      <c r="C152" s="250"/>
      <c r="D152" s="50" t="s">
        <v>12</v>
      </c>
      <c r="E152" s="154" t="s">
        <v>908</v>
      </c>
      <c r="F152" s="252"/>
      <c r="G152" s="85">
        <v>10000000</v>
      </c>
      <c r="H152" s="252"/>
      <c r="I152" s="113">
        <v>10000000</v>
      </c>
    </row>
    <row r="153" spans="1:9" customFormat="1" ht="18" customHeight="1" x14ac:dyDescent="0.2">
      <c r="A153" s="248">
        <v>23050104</v>
      </c>
      <c r="B153" s="249"/>
      <c r="C153" s="250"/>
      <c r="D153" s="50" t="s">
        <v>12</v>
      </c>
      <c r="E153" s="154" t="s">
        <v>909</v>
      </c>
      <c r="F153" s="85"/>
      <c r="G153" s="85">
        <v>20000000</v>
      </c>
      <c r="H153" s="85"/>
      <c r="I153" s="113">
        <v>10000000</v>
      </c>
    </row>
    <row r="154" spans="1:9" s="39" customFormat="1" ht="18" customHeight="1" x14ac:dyDescent="0.2">
      <c r="A154" s="248">
        <v>23050107</v>
      </c>
      <c r="B154" s="249"/>
      <c r="C154" s="250"/>
      <c r="D154" s="50" t="s">
        <v>12</v>
      </c>
      <c r="E154" s="154" t="s">
        <v>910</v>
      </c>
      <c r="F154" s="252"/>
      <c r="G154" s="254"/>
      <c r="H154" s="252"/>
      <c r="I154" s="254"/>
    </row>
    <row r="155" spans="1:9" customFormat="1" ht="18" customHeight="1" x14ac:dyDescent="0.2">
      <c r="A155" s="255"/>
      <c r="B155" s="256"/>
      <c r="C155" s="257"/>
      <c r="D155" s="50" t="s">
        <v>12</v>
      </c>
      <c r="E155" s="258" t="s">
        <v>911</v>
      </c>
      <c r="F155" s="95"/>
      <c r="G155" s="259"/>
      <c r="H155" s="95"/>
      <c r="I155" s="259"/>
    </row>
    <row r="156" spans="1:9" customFormat="1" ht="18" customHeight="1" x14ac:dyDescent="0.2">
      <c r="A156" s="260">
        <v>41000000</v>
      </c>
      <c r="B156" s="261"/>
      <c r="C156" s="262"/>
      <c r="D156" s="50" t="s">
        <v>12</v>
      </c>
      <c r="E156" s="263" t="s">
        <v>912</v>
      </c>
      <c r="F156" s="252"/>
      <c r="G156" s="254"/>
      <c r="H156" s="252"/>
      <c r="I156" s="254"/>
    </row>
    <row r="157" spans="1:9" customFormat="1" ht="18" customHeight="1" x14ac:dyDescent="0.2">
      <c r="A157" s="260">
        <v>41010000</v>
      </c>
      <c r="B157" s="261"/>
      <c r="C157" s="262"/>
      <c r="D157" s="50" t="s">
        <v>12</v>
      </c>
      <c r="E157" s="264" t="s">
        <v>913</v>
      </c>
      <c r="F157" s="265"/>
      <c r="G157" s="85">
        <v>148500000</v>
      </c>
      <c r="H157" s="265"/>
      <c r="I157" s="113">
        <v>250000000</v>
      </c>
    </row>
    <row r="158" spans="1:9" ht="18" customHeight="1" x14ac:dyDescent="0.25">
      <c r="A158" s="260">
        <v>41010100</v>
      </c>
      <c r="B158" s="261"/>
      <c r="C158" s="262"/>
      <c r="D158" s="50" t="s">
        <v>12</v>
      </c>
      <c r="E158" s="264" t="s">
        <v>914</v>
      </c>
      <c r="F158" s="252"/>
      <c r="G158" s="254"/>
      <c r="H158" s="252"/>
      <c r="I158" s="254"/>
    </row>
    <row r="159" spans="1:9" ht="18" customHeight="1" x14ac:dyDescent="0.25">
      <c r="A159" s="260">
        <v>41010101</v>
      </c>
      <c r="B159" s="261"/>
      <c r="C159" s="262"/>
      <c r="D159" s="50" t="s">
        <v>12</v>
      </c>
      <c r="E159" s="264" t="s">
        <v>915</v>
      </c>
      <c r="F159" s="252"/>
      <c r="G159" s="254"/>
      <c r="H159" s="252"/>
      <c r="I159" s="254"/>
    </row>
    <row r="160" spans="1:9" ht="18" customHeight="1" x14ac:dyDescent="0.25">
      <c r="A160" s="266">
        <v>4103</v>
      </c>
      <c r="B160" s="267"/>
      <c r="C160" s="268"/>
      <c r="D160" s="50" t="s">
        <v>12</v>
      </c>
      <c r="E160" s="264" t="s">
        <v>915</v>
      </c>
      <c r="F160" s="252"/>
      <c r="G160" s="254"/>
      <c r="H160" s="252"/>
      <c r="I160" s="254"/>
    </row>
    <row r="161" spans="1:9" ht="18" customHeight="1" x14ac:dyDescent="0.25">
      <c r="A161" s="266">
        <v>410301</v>
      </c>
      <c r="B161" s="267"/>
      <c r="C161" s="268"/>
      <c r="D161" s="50" t="s">
        <v>12</v>
      </c>
      <c r="E161" s="269" t="s">
        <v>916</v>
      </c>
      <c r="F161" s="252"/>
      <c r="G161" s="254"/>
      <c r="H161" s="252"/>
      <c r="I161" s="254"/>
    </row>
    <row r="162" spans="1:9" ht="18" customHeight="1" x14ac:dyDescent="0.25">
      <c r="A162" s="260">
        <v>41030101</v>
      </c>
      <c r="B162" s="261"/>
      <c r="C162" s="262"/>
      <c r="D162" s="50" t="s">
        <v>12</v>
      </c>
      <c r="E162" s="269" t="s">
        <v>917</v>
      </c>
      <c r="F162" s="252"/>
      <c r="G162" s="254"/>
      <c r="H162" s="252"/>
      <c r="I162" s="254"/>
    </row>
    <row r="163" spans="1:9" ht="18" customHeight="1" x14ac:dyDescent="0.25">
      <c r="A163" s="270">
        <v>41030102</v>
      </c>
      <c r="B163" s="271"/>
      <c r="C163" s="272"/>
      <c r="D163" s="102" t="s">
        <v>12</v>
      </c>
      <c r="E163" s="273" t="s">
        <v>918</v>
      </c>
      <c r="F163" s="274"/>
      <c r="G163" s="275"/>
      <c r="H163" s="274"/>
      <c r="I163" s="275"/>
    </row>
    <row r="164" spans="1:9" ht="18" customHeight="1" x14ac:dyDescent="0.25">
      <c r="A164" s="276">
        <v>41030103</v>
      </c>
      <c r="B164" s="277"/>
      <c r="C164" s="278"/>
      <c r="D164" s="279" t="s">
        <v>12</v>
      </c>
      <c r="E164" s="280" t="s">
        <v>919</v>
      </c>
      <c r="F164" s="281"/>
      <c r="G164" s="282"/>
      <c r="H164" s="281"/>
      <c r="I164" s="282"/>
    </row>
    <row r="165" spans="1:9" ht="18" customHeight="1" x14ac:dyDescent="0.25">
      <c r="A165" s="266">
        <v>410302</v>
      </c>
      <c r="B165" s="267"/>
      <c r="C165" s="268"/>
      <c r="D165" s="50" t="s">
        <v>12</v>
      </c>
      <c r="E165" s="264" t="s">
        <v>920</v>
      </c>
      <c r="F165" s="252"/>
      <c r="G165" s="254"/>
      <c r="H165" s="252"/>
      <c r="I165" s="254"/>
    </row>
    <row r="166" spans="1:9" ht="18" customHeight="1" x14ac:dyDescent="0.25">
      <c r="A166" s="260">
        <v>41030201</v>
      </c>
      <c r="B166" s="261"/>
      <c r="C166" s="262"/>
      <c r="D166" s="50" t="s">
        <v>12</v>
      </c>
      <c r="E166" s="269" t="s">
        <v>921</v>
      </c>
      <c r="F166" s="252"/>
      <c r="G166" s="254"/>
      <c r="H166" s="252"/>
      <c r="I166" s="254"/>
    </row>
    <row r="167" spans="1:9" ht="18" customHeight="1" x14ac:dyDescent="0.25">
      <c r="A167" s="260">
        <v>41030202</v>
      </c>
      <c r="B167" s="261"/>
      <c r="C167" s="262"/>
      <c r="D167" s="50" t="s">
        <v>12</v>
      </c>
      <c r="E167" s="283" t="s">
        <v>922</v>
      </c>
      <c r="F167" s="252"/>
      <c r="G167" s="254"/>
      <c r="H167" s="252"/>
      <c r="I167" s="254"/>
    </row>
    <row r="168" spans="1:9" ht="18" customHeight="1" x14ac:dyDescent="0.25">
      <c r="A168" s="260">
        <v>41030203</v>
      </c>
      <c r="B168" s="261"/>
      <c r="C168" s="262"/>
      <c r="D168" s="50" t="s">
        <v>12</v>
      </c>
      <c r="E168" s="283" t="s">
        <v>923</v>
      </c>
      <c r="F168" s="252"/>
      <c r="G168" s="254"/>
      <c r="H168" s="252"/>
      <c r="I168" s="254"/>
    </row>
    <row r="169" spans="1:9" ht="18" customHeight="1" x14ac:dyDescent="0.25">
      <c r="A169" s="260">
        <v>41030204</v>
      </c>
      <c r="B169" s="261"/>
      <c r="C169" s="262"/>
      <c r="D169" s="50" t="s">
        <v>12</v>
      </c>
      <c r="E169" s="283" t="s">
        <v>924</v>
      </c>
      <c r="F169" s="252"/>
      <c r="G169" s="254"/>
      <c r="H169" s="252"/>
      <c r="I169" s="254"/>
    </row>
    <row r="170" spans="1:9" ht="18" customHeight="1" x14ac:dyDescent="0.25">
      <c r="A170" s="260">
        <v>41030205</v>
      </c>
      <c r="B170" s="261"/>
      <c r="C170" s="262"/>
      <c r="D170" s="50" t="s">
        <v>12</v>
      </c>
      <c r="E170" s="283" t="s">
        <v>925</v>
      </c>
      <c r="F170" s="252"/>
      <c r="G170" s="254"/>
      <c r="H170" s="252"/>
      <c r="I170" s="254"/>
    </row>
    <row r="171" spans="1:9" ht="18" customHeight="1" x14ac:dyDescent="0.25">
      <c r="A171" s="260">
        <v>41030206</v>
      </c>
      <c r="B171" s="261"/>
      <c r="C171" s="262"/>
      <c r="D171" s="50" t="s">
        <v>12</v>
      </c>
      <c r="E171" s="283" t="s">
        <v>926</v>
      </c>
      <c r="F171" s="252"/>
      <c r="G171" s="254"/>
      <c r="H171" s="252"/>
      <c r="I171" s="254"/>
    </row>
    <row r="172" spans="1:9" ht="18" customHeight="1" x14ac:dyDescent="0.25">
      <c r="A172" s="260">
        <v>41030207</v>
      </c>
      <c r="B172" s="261"/>
      <c r="C172" s="262"/>
      <c r="D172" s="50" t="s">
        <v>12</v>
      </c>
      <c r="E172" s="283" t="s">
        <v>927</v>
      </c>
      <c r="F172" s="252"/>
      <c r="G172" s="254"/>
      <c r="H172" s="252"/>
      <c r="I172" s="254"/>
    </row>
    <row r="173" spans="1:9" ht="30" customHeight="1" x14ac:dyDescent="0.25">
      <c r="A173" s="260">
        <v>41030208</v>
      </c>
      <c r="B173" s="261"/>
      <c r="C173" s="262"/>
      <c r="D173" s="50" t="s">
        <v>12</v>
      </c>
      <c r="E173" s="284" t="s">
        <v>928</v>
      </c>
      <c r="F173" s="252"/>
      <c r="G173" s="254"/>
      <c r="H173" s="252"/>
      <c r="I173" s="254"/>
    </row>
    <row r="174" spans="1:9" ht="18" customHeight="1" x14ac:dyDescent="0.25">
      <c r="A174" s="260">
        <v>41030209</v>
      </c>
      <c r="B174" s="261"/>
      <c r="C174" s="262"/>
      <c r="D174" s="50" t="s">
        <v>12</v>
      </c>
      <c r="E174" s="283" t="s">
        <v>929</v>
      </c>
      <c r="F174" s="252"/>
      <c r="G174" s="254"/>
      <c r="H174" s="252"/>
      <c r="I174" s="254"/>
    </row>
    <row r="175" spans="1:9" ht="18" customHeight="1" x14ac:dyDescent="0.25">
      <c r="A175" s="260">
        <v>41030210</v>
      </c>
      <c r="B175" s="261"/>
      <c r="C175" s="262"/>
      <c r="D175" s="50" t="s">
        <v>12</v>
      </c>
      <c r="E175" s="283" t="s">
        <v>930</v>
      </c>
      <c r="F175" s="285"/>
      <c r="G175" s="85">
        <v>130000000</v>
      </c>
      <c r="H175" s="285"/>
      <c r="I175" s="85"/>
    </row>
    <row r="176" spans="1:9" ht="30.75" x14ac:dyDescent="0.25">
      <c r="A176" s="286"/>
      <c r="B176" s="287"/>
      <c r="C176" s="288"/>
      <c r="D176" s="116" t="s">
        <v>12</v>
      </c>
      <c r="E176" s="284" t="s">
        <v>931</v>
      </c>
      <c r="F176" s="289"/>
      <c r="G176" s="290">
        <v>50000000</v>
      </c>
      <c r="H176" s="289"/>
      <c r="I176" s="290">
        <v>150000000</v>
      </c>
    </row>
    <row r="177" spans="1:9" ht="30" customHeight="1" x14ac:dyDescent="0.25">
      <c r="A177" s="291" t="s">
        <v>52</v>
      </c>
      <c r="B177" s="292"/>
      <c r="C177" s="293"/>
      <c r="D177" s="294" t="s">
        <v>12</v>
      </c>
      <c r="E177" s="295" t="s">
        <v>932</v>
      </c>
      <c r="F177" s="296"/>
      <c r="G177" s="297">
        <v>50000000</v>
      </c>
      <c r="H177" s="296"/>
      <c r="I177" s="307">
        <v>50000000</v>
      </c>
    </row>
    <row r="178" spans="1:9" ht="22.9" customHeight="1" x14ac:dyDescent="0.25">
      <c r="A178" s="298"/>
      <c r="B178" s="299"/>
      <c r="C178" s="300"/>
      <c r="D178" s="300"/>
      <c r="E178" s="301" t="s">
        <v>806</v>
      </c>
      <c r="F178" s="302">
        <f>SUM(F151:F177)</f>
        <v>0</v>
      </c>
      <c r="G178" s="302">
        <f>SUM(G151:G177)</f>
        <v>418500000</v>
      </c>
      <c r="H178" s="302">
        <f>SUM(H151:H177)</f>
        <v>0</v>
      </c>
      <c r="I178" s="302">
        <f>SUM(I151:I177)</f>
        <v>470000000</v>
      </c>
    </row>
    <row r="179" spans="1:9" x14ac:dyDescent="0.25">
      <c r="A179" s="303"/>
      <c r="B179" s="299"/>
      <c r="C179" s="304"/>
      <c r="D179" s="304"/>
      <c r="E179" s="305" t="s">
        <v>57</v>
      </c>
      <c r="F179" s="306">
        <f>F55+F108+F139+F148+F178</f>
        <v>272389208.77999997</v>
      </c>
      <c r="G179" s="306">
        <f t="shared" ref="G179:I179" si="1">G55+G108+G139+G148+G178</f>
        <v>3474384645.3400002</v>
      </c>
      <c r="H179" s="306">
        <f t="shared" si="1"/>
        <v>297204545.12</v>
      </c>
      <c r="I179" s="306">
        <f t="shared" si="1"/>
        <v>5036000000</v>
      </c>
    </row>
    <row r="180" spans="1:9" x14ac:dyDescent="0.25">
      <c r="I180" s="308"/>
    </row>
    <row r="183" spans="1:9" x14ac:dyDescent="0.25">
      <c r="I183" s="309"/>
    </row>
  </sheetData>
  <mergeCells count="38">
    <mergeCell ref="A1:I1"/>
    <mergeCell ref="A2:I2"/>
    <mergeCell ref="A3:I3"/>
    <mergeCell ref="A4:I4"/>
    <mergeCell ref="A12:I12"/>
    <mergeCell ref="A13:I13"/>
    <mergeCell ref="A14:I14"/>
    <mergeCell ref="A15:I15"/>
    <mergeCell ref="A27:A29"/>
    <mergeCell ref="A46:A47"/>
    <mergeCell ref="D27:D29"/>
    <mergeCell ref="A60:A61"/>
    <mergeCell ref="A62:A63"/>
    <mergeCell ref="A83:A84"/>
    <mergeCell ref="A87:A88"/>
    <mergeCell ref="A98:A99"/>
    <mergeCell ref="A101:A103"/>
    <mergeCell ref="A116:A117"/>
    <mergeCell ref="A121:A122"/>
    <mergeCell ref="A125:A127"/>
    <mergeCell ref="A129:A130"/>
    <mergeCell ref="B129:B130"/>
    <mergeCell ref="C60:C61"/>
    <mergeCell ref="C62:C63"/>
    <mergeCell ref="C98:C99"/>
    <mergeCell ref="C116:C117"/>
    <mergeCell ref="C121:C122"/>
    <mergeCell ref="C129:C130"/>
    <mergeCell ref="B60:B61"/>
    <mergeCell ref="B62:B63"/>
    <mergeCell ref="B98:B99"/>
    <mergeCell ref="B116:B117"/>
    <mergeCell ref="B121:B122"/>
    <mergeCell ref="D60:D61"/>
    <mergeCell ref="D62:D63"/>
    <mergeCell ref="D98:D99"/>
    <mergeCell ref="D116:D117"/>
    <mergeCell ref="D121:D122"/>
  </mergeCells>
  <pageMargins left="1" right="1" top="1" bottom="1" header="0.5" footer="0.5"/>
  <pageSetup paperSize="9" scale="68" orientation="landscape"/>
  <headerFooter>
    <oddFooter>&amp;CPage &amp;P&amp;R&amp;A</oddFooter>
  </headerFooter>
  <rowBreaks count="1" manualBreakCount="1">
    <brk id="1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30"/>
  <sheetViews>
    <sheetView topLeftCell="A14" workbookViewId="0">
      <selection activeCell="A18" sqref="A18:M19"/>
    </sheetView>
  </sheetViews>
  <sheetFormatPr defaultColWidth="9.953125" defaultRowHeight="15" x14ac:dyDescent="0.2"/>
  <cols>
    <col min="10" max="10" width="9.81640625" customWidth="1"/>
  </cols>
  <sheetData>
    <row r="2" spans="4:10" x14ac:dyDescent="0.2">
      <c r="D2" s="1087"/>
      <c r="E2" s="1087"/>
      <c r="F2" s="1087"/>
      <c r="G2" s="1087"/>
      <c r="H2" s="1087"/>
      <c r="I2" s="1087"/>
      <c r="J2" s="1087"/>
    </row>
    <row r="3" spans="4:10" x14ac:dyDescent="0.2">
      <c r="D3" s="1087"/>
      <c r="E3" s="1087"/>
      <c r="F3" s="1087"/>
      <c r="G3" s="1087"/>
      <c r="H3" s="1087"/>
      <c r="I3" s="1087"/>
      <c r="J3" s="1087"/>
    </row>
    <row r="4" spans="4:10" x14ac:dyDescent="0.2">
      <c r="D4" s="1087"/>
      <c r="E4" s="1087"/>
      <c r="F4" s="1087"/>
      <c r="G4" s="1087"/>
      <c r="H4" s="1087"/>
      <c r="I4" s="1087"/>
      <c r="J4" s="1087"/>
    </row>
    <row r="5" spans="4:10" x14ac:dyDescent="0.2">
      <c r="D5" s="1087"/>
      <c r="E5" s="1087"/>
      <c r="F5" s="1087"/>
      <c r="G5" s="1087"/>
      <c r="H5" s="1087"/>
      <c r="I5" s="1087"/>
      <c r="J5" s="1087"/>
    </row>
    <row r="6" spans="4:10" x14ac:dyDescent="0.2">
      <c r="D6" s="1087"/>
      <c r="E6" s="1087"/>
      <c r="F6" s="1087"/>
      <c r="G6" s="1087"/>
      <c r="H6" s="1087"/>
      <c r="I6" s="1087"/>
      <c r="J6" s="1087"/>
    </row>
    <row r="7" spans="4:10" x14ac:dyDescent="0.2">
      <c r="D7" s="1087"/>
      <c r="E7" s="1087"/>
      <c r="F7" s="1087"/>
      <c r="G7" s="1087"/>
      <c r="H7" s="1087"/>
      <c r="I7" s="1087"/>
      <c r="J7" s="1087"/>
    </row>
    <row r="8" spans="4:10" x14ac:dyDescent="0.2">
      <c r="D8" s="1087"/>
      <c r="E8" s="1087"/>
      <c r="F8" s="1087"/>
      <c r="G8" s="1087"/>
      <c r="H8" s="1087"/>
      <c r="I8" s="1087"/>
      <c r="J8" s="1087"/>
    </row>
    <row r="9" spans="4:10" x14ac:dyDescent="0.2">
      <c r="D9" s="1087"/>
      <c r="E9" s="1087"/>
      <c r="F9" s="1087"/>
      <c r="G9" s="1087"/>
      <c r="H9" s="1087"/>
      <c r="I9" s="1087"/>
      <c r="J9" s="1087"/>
    </row>
    <row r="10" spans="4:10" x14ac:dyDescent="0.2">
      <c r="D10" s="1087"/>
      <c r="E10" s="1087"/>
      <c r="F10" s="1087"/>
      <c r="G10" s="1087"/>
      <c r="H10" s="1087"/>
      <c r="I10" s="1087"/>
      <c r="J10" s="1087"/>
    </row>
    <row r="11" spans="4:10" x14ac:dyDescent="0.2">
      <c r="D11" s="1087"/>
      <c r="E11" s="1087"/>
      <c r="F11" s="1087"/>
      <c r="G11" s="1087"/>
      <c r="H11" s="1087"/>
      <c r="I11" s="1087"/>
      <c r="J11" s="1087"/>
    </row>
    <row r="12" spans="4:10" x14ac:dyDescent="0.2">
      <c r="D12" s="1087"/>
      <c r="E12" s="1087"/>
      <c r="F12" s="1087"/>
      <c r="G12" s="1087"/>
      <c r="H12" s="1087"/>
      <c r="I12" s="1087"/>
      <c r="J12" s="1087"/>
    </row>
    <row r="13" spans="4:10" x14ac:dyDescent="0.2">
      <c r="D13" s="1087"/>
      <c r="E13" s="1087"/>
      <c r="F13" s="1087"/>
      <c r="G13" s="1087"/>
      <c r="H13" s="1087"/>
      <c r="I13" s="1087"/>
      <c r="J13" s="1087"/>
    </row>
    <row r="14" spans="4:10" x14ac:dyDescent="0.2">
      <c r="D14" s="1087"/>
      <c r="E14" s="1087"/>
      <c r="F14" s="1087"/>
      <c r="G14" s="1087"/>
      <c r="H14" s="1087"/>
      <c r="I14" s="1087"/>
      <c r="J14" s="1087"/>
    </row>
    <row r="15" spans="4:10" x14ac:dyDescent="0.2">
      <c r="D15" s="1087"/>
      <c r="E15" s="1087"/>
      <c r="F15" s="1087"/>
      <c r="G15" s="1087"/>
      <c r="H15" s="1087"/>
      <c r="I15" s="1087"/>
      <c r="J15" s="1087"/>
    </row>
    <row r="16" spans="4:10" x14ac:dyDescent="0.2">
      <c r="D16" s="30"/>
      <c r="E16" s="30"/>
      <c r="F16" s="30"/>
      <c r="G16" s="30"/>
      <c r="H16" s="30"/>
      <c r="I16" s="30"/>
      <c r="J16" s="30"/>
    </row>
    <row r="18" spans="1:14" ht="42" customHeight="1" x14ac:dyDescent="0.2">
      <c r="A18" s="1085" t="s">
        <v>933</v>
      </c>
      <c r="B18" s="1085"/>
      <c r="C18" s="1085"/>
      <c r="D18" s="1085"/>
      <c r="E18" s="1085"/>
      <c r="F18" s="1085"/>
      <c r="G18" s="1085"/>
      <c r="H18" s="1085"/>
      <c r="I18" s="1085"/>
      <c r="J18" s="1085"/>
      <c r="K18" s="1085"/>
      <c r="L18" s="1085"/>
      <c r="M18" s="1085"/>
      <c r="N18" s="31"/>
    </row>
    <row r="19" spans="1:14" ht="2.1" hidden="1" customHeight="1" x14ac:dyDescent="0.2">
      <c r="A19" s="1085"/>
      <c r="B19" s="1085"/>
      <c r="C19" s="1085"/>
      <c r="D19" s="1085"/>
      <c r="E19" s="1085"/>
      <c r="F19" s="1085"/>
      <c r="G19" s="1085"/>
      <c r="H19" s="1085"/>
      <c r="I19" s="1085"/>
      <c r="J19" s="1085"/>
      <c r="K19" s="1085"/>
      <c r="L19" s="1085"/>
      <c r="M19" s="1085"/>
      <c r="N19" s="31"/>
    </row>
    <row r="20" spans="1:14" ht="11.1" customHeight="1" x14ac:dyDescent="0.2">
      <c r="A20" s="31"/>
      <c r="B20" s="31"/>
      <c r="C20" s="31"/>
      <c r="D20" s="31"/>
      <c r="E20" s="31"/>
      <c r="F20" s="31"/>
      <c r="G20" s="31"/>
      <c r="H20" s="31"/>
      <c r="I20" s="31"/>
      <c r="J20" s="31"/>
      <c r="K20" s="31"/>
      <c r="L20" s="31"/>
      <c r="M20" s="31"/>
      <c r="N20" s="31"/>
    </row>
    <row r="21" spans="1:14" ht="33" customHeight="1" x14ac:dyDescent="0.2">
      <c r="A21" s="1085" t="s">
        <v>934</v>
      </c>
      <c r="B21" s="1085"/>
      <c r="C21" s="1085"/>
      <c r="D21" s="1085"/>
      <c r="E21" s="1085"/>
      <c r="F21" s="1085"/>
      <c r="G21" s="1085"/>
      <c r="H21" s="1085"/>
      <c r="I21" s="1085"/>
      <c r="J21" s="1085"/>
      <c r="K21" s="1085"/>
      <c r="L21" s="1085"/>
      <c r="M21" s="1085"/>
      <c r="N21" s="33"/>
    </row>
    <row r="22" spans="1:14" ht="12" customHeight="1" x14ac:dyDescent="0.2">
      <c r="A22" s="32"/>
      <c r="B22" s="32"/>
      <c r="C22" s="32"/>
      <c r="D22" s="32"/>
      <c r="E22" s="32"/>
      <c r="F22" s="32"/>
      <c r="G22" s="32"/>
      <c r="H22" s="32"/>
      <c r="I22" s="32"/>
      <c r="J22" s="32"/>
      <c r="K22" s="32"/>
      <c r="L22" s="32"/>
      <c r="M22" s="32"/>
      <c r="N22" s="32"/>
    </row>
    <row r="23" spans="1:14" ht="42" customHeight="1" x14ac:dyDescent="0.2">
      <c r="A23" s="1089" t="s">
        <v>935</v>
      </c>
      <c r="B23" s="1089"/>
      <c r="C23" s="1089"/>
      <c r="D23" s="1089"/>
      <c r="E23" s="1089"/>
      <c r="F23" s="1089"/>
      <c r="G23" s="1089"/>
      <c r="H23" s="1089"/>
      <c r="I23" s="1089"/>
      <c r="J23" s="1089"/>
      <c r="K23" s="1089"/>
      <c r="L23" s="1089"/>
      <c r="M23" s="1089"/>
      <c r="N23" s="32"/>
    </row>
    <row r="24" spans="1:14" ht="24.95" hidden="1" customHeight="1" x14ac:dyDescent="0.2">
      <c r="A24" s="1089"/>
      <c r="B24" s="1089"/>
      <c r="C24" s="1089"/>
      <c r="D24" s="1089"/>
      <c r="E24" s="1089"/>
      <c r="F24" s="1089"/>
      <c r="G24" s="1089"/>
      <c r="H24" s="1089"/>
      <c r="I24" s="1089"/>
      <c r="J24" s="1089"/>
      <c r="K24" s="1089"/>
      <c r="L24" s="1089"/>
      <c r="M24" s="1089"/>
      <c r="N24" s="32"/>
    </row>
    <row r="25" spans="1:14" ht="9" customHeight="1" x14ac:dyDescent="0.2">
      <c r="A25" s="33"/>
      <c r="B25" s="33"/>
      <c r="C25" s="33"/>
      <c r="D25" s="33"/>
      <c r="E25" s="33"/>
      <c r="F25" s="33"/>
      <c r="G25" s="33"/>
      <c r="H25" s="33"/>
      <c r="I25" s="33"/>
      <c r="J25" s="33"/>
      <c r="K25" s="33"/>
      <c r="L25" s="33"/>
      <c r="M25" s="33"/>
      <c r="N25" s="33"/>
    </row>
    <row r="26" spans="1:14" ht="35.1" customHeight="1" x14ac:dyDescent="0.4">
      <c r="A26" s="1086" t="s">
        <v>936</v>
      </c>
      <c r="B26" s="1086"/>
      <c r="C26" s="1086"/>
      <c r="D26" s="1086"/>
      <c r="E26" s="1086"/>
      <c r="F26" s="1086"/>
      <c r="G26" s="1086"/>
      <c r="H26" s="1086"/>
      <c r="I26" s="1086"/>
      <c r="J26" s="1086"/>
      <c r="K26" s="1086"/>
      <c r="L26" s="1086"/>
      <c r="M26" s="1086"/>
      <c r="N26" s="35"/>
    </row>
    <row r="27" spans="1:14" ht="12" customHeight="1" x14ac:dyDescent="0.65">
      <c r="A27" s="34"/>
      <c r="B27" s="34"/>
      <c r="C27" s="34"/>
      <c r="D27" s="34"/>
      <c r="E27" s="34"/>
      <c r="F27" s="34"/>
      <c r="G27" s="34"/>
      <c r="H27" s="34"/>
      <c r="I27" s="34"/>
      <c r="J27" s="34"/>
      <c r="K27" s="34"/>
      <c r="L27" s="34"/>
      <c r="M27" s="34"/>
      <c r="N27" s="33"/>
    </row>
    <row r="28" spans="1:14" x14ac:dyDescent="0.2">
      <c r="A28" s="1088">
        <v>2025</v>
      </c>
      <c r="B28" s="1088"/>
      <c r="C28" s="1088"/>
      <c r="D28" s="1088"/>
      <c r="E28" s="1088"/>
      <c r="F28" s="1088"/>
      <c r="G28" s="1088"/>
      <c r="H28" s="1088"/>
      <c r="I28" s="1088"/>
      <c r="J28" s="1088"/>
      <c r="K28" s="1088"/>
      <c r="L28" s="1088"/>
      <c r="M28" s="1088"/>
      <c r="N28" s="33"/>
    </row>
    <row r="29" spans="1:14" ht="14.1" customHeight="1" x14ac:dyDescent="0.2">
      <c r="A29" s="1088"/>
      <c r="B29" s="1088"/>
      <c r="C29" s="1088"/>
      <c r="D29" s="1088"/>
      <c r="E29" s="1088"/>
      <c r="F29" s="1088"/>
      <c r="G29" s="1088"/>
      <c r="H29" s="1088"/>
      <c r="I29" s="1088"/>
      <c r="J29" s="1088"/>
      <c r="K29" s="1088"/>
      <c r="L29" s="1088"/>
      <c r="M29" s="1088"/>
      <c r="N29" s="33"/>
    </row>
    <row r="30" spans="1:14" ht="9" customHeight="1" x14ac:dyDescent="0.2">
      <c r="A30" s="1088"/>
      <c r="B30" s="1088"/>
      <c r="C30" s="1088"/>
      <c r="D30" s="1088"/>
      <c r="E30" s="1088"/>
      <c r="F30" s="1088"/>
      <c r="G30" s="1088"/>
      <c r="H30" s="1088"/>
      <c r="I30" s="1088"/>
      <c r="J30" s="1088"/>
      <c r="K30" s="1088"/>
      <c r="L30" s="1088"/>
      <c r="M30" s="1088"/>
      <c r="N30" s="33"/>
    </row>
  </sheetData>
  <mergeCells count="6">
    <mergeCell ref="A21:M21"/>
    <mergeCell ref="A26:M26"/>
    <mergeCell ref="A18:M19"/>
    <mergeCell ref="D2:J15"/>
    <mergeCell ref="A28:M30"/>
    <mergeCell ref="A23:M24"/>
  </mergeCells>
  <pageMargins left="0.7" right="0.7" top="0.75" bottom="0.75" header="0.3" footer="0.3"/>
  <pageSetup paperSize="9" fitToWidth="0"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533"/>
  <sheetViews>
    <sheetView topLeftCell="A366" workbookViewId="0">
      <selection activeCell="A326" sqref="A326"/>
    </sheetView>
  </sheetViews>
  <sheetFormatPr defaultColWidth="9.953125" defaultRowHeight="15" x14ac:dyDescent="0.2"/>
  <cols>
    <col min="1" max="1" width="3.359375" customWidth="1"/>
    <col min="2" max="2" width="10.625" customWidth="1"/>
    <col min="3" max="3" width="7.6640625" customWidth="1"/>
    <col min="4" max="4" width="10.89453125" customWidth="1"/>
    <col min="5" max="5" width="14.52734375" customWidth="1"/>
    <col min="6" max="6" width="9.28125" customWidth="1"/>
    <col min="7" max="7" width="19.7734375" customWidth="1"/>
    <col min="8" max="8" width="11.56640625" customWidth="1"/>
    <col min="9" max="9" width="20.04296875" customWidth="1"/>
    <col min="10" max="10" width="25.421875" customWidth="1"/>
  </cols>
  <sheetData>
    <row r="2" spans="2:10" x14ac:dyDescent="0.15">
      <c r="B2" s="1"/>
      <c r="C2" s="1"/>
      <c r="D2" s="1"/>
      <c r="E2" s="1" t="s">
        <v>937</v>
      </c>
      <c r="F2" s="1"/>
      <c r="G2" s="1"/>
      <c r="H2" s="1"/>
    </row>
    <row r="4" spans="2:10" x14ac:dyDescent="0.2">
      <c r="B4" s="2" t="s">
        <v>938</v>
      </c>
      <c r="C4" s="2" t="s">
        <v>939</v>
      </c>
      <c r="D4" s="3" t="s">
        <v>940</v>
      </c>
      <c r="E4" s="4" t="s">
        <v>941</v>
      </c>
      <c r="F4" s="1090" t="s">
        <v>942</v>
      </c>
      <c r="G4" s="1090"/>
      <c r="H4" s="3" t="s">
        <v>600</v>
      </c>
      <c r="I4" s="17"/>
      <c r="J4" s="18"/>
    </row>
    <row r="5" spans="2:10" x14ac:dyDescent="0.2">
      <c r="B5" s="5"/>
      <c r="C5" s="5"/>
      <c r="D5" s="6"/>
      <c r="E5" s="7"/>
      <c r="F5" s="3" t="s">
        <v>943</v>
      </c>
      <c r="G5" s="3" t="s">
        <v>944</v>
      </c>
      <c r="H5" s="3" t="s">
        <v>943</v>
      </c>
      <c r="I5" s="17"/>
      <c r="J5" s="18"/>
    </row>
    <row r="6" spans="2:10" ht="25.5" customHeight="1" x14ac:dyDescent="0.25">
      <c r="B6" s="8"/>
      <c r="C6" s="8"/>
      <c r="D6" s="8"/>
      <c r="E6" s="9" t="s">
        <v>945</v>
      </c>
      <c r="F6" s="10"/>
      <c r="G6" s="11"/>
      <c r="H6" s="12"/>
      <c r="I6" s="17"/>
      <c r="J6" s="18"/>
    </row>
    <row r="7" spans="2:10" ht="18.75" customHeight="1" x14ac:dyDescent="0.25">
      <c r="B7" s="8">
        <v>3</v>
      </c>
      <c r="C7" s="8">
        <v>19</v>
      </c>
      <c r="D7" s="8">
        <v>3</v>
      </c>
      <c r="E7" s="917" t="s">
        <v>946</v>
      </c>
      <c r="F7" s="917" t="s">
        <v>946</v>
      </c>
      <c r="G7" s="14" t="s">
        <v>947</v>
      </c>
      <c r="H7" s="12" t="s">
        <v>948</v>
      </c>
      <c r="I7" s="19"/>
      <c r="J7" s="20"/>
    </row>
    <row r="8" spans="2:10" ht="19.5" customHeight="1" x14ac:dyDescent="0.25">
      <c r="B8" s="8">
        <v>3</v>
      </c>
      <c r="C8" s="8">
        <v>19</v>
      </c>
      <c r="D8" s="8">
        <v>3</v>
      </c>
      <c r="E8" s="917" t="s">
        <v>946</v>
      </c>
      <c r="F8" s="917" t="s">
        <v>949</v>
      </c>
      <c r="G8" s="14" t="s">
        <v>950</v>
      </c>
      <c r="H8" s="12" t="s">
        <v>951</v>
      </c>
      <c r="I8" s="19"/>
      <c r="J8" s="20"/>
    </row>
    <row r="9" spans="2:10" ht="20.25" customHeight="1" x14ac:dyDescent="0.25">
      <c r="B9" s="8">
        <v>3</v>
      </c>
      <c r="C9" s="8">
        <v>19</v>
      </c>
      <c r="D9" s="8">
        <v>3</v>
      </c>
      <c r="E9" s="917" t="s">
        <v>946</v>
      </c>
      <c r="F9" s="917" t="s">
        <v>952</v>
      </c>
      <c r="G9" s="14" t="s">
        <v>953</v>
      </c>
      <c r="H9" s="12" t="s">
        <v>954</v>
      </c>
      <c r="I9" s="19"/>
      <c r="J9" s="20"/>
    </row>
    <row r="10" spans="2:10" ht="21.75" customHeight="1" x14ac:dyDescent="0.25">
      <c r="B10" s="8">
        <v>3</v>
      </c>
      <c r="C10" s="8">
        <v>19</v>
      </c>
      <c r="D10" s="8">
        <v>3</v>
      </c>
      <c r="E10" s="917" t="s">
        <v>946</v>
      </c>
      <c r="F10" s="917" t="s">
        <v>955</v>
      </c>
      <c r="G10" s="14" t="s">
        <v>956</v>
      </c>
      <c r="H10" s="12" t="s">
        <v>957</v>
      </c>
      <c r="I10" s="19"/>
      <c r="J10" s="20"/>
    </row>
    <row r="11" spans="2:10" ht="21.75" customHeight="1" x14ac:dyDescent="0.25">
      <c r="B11" s="8">
        <v>3</v>
      </c>
      <c r="C11" s="8">
        <v>19</v>
      </c>
      <c r="D11" s="8">
        <v>3</v>
      </c>
      <c r="E11" s="917" t="s">
        <v>946</v>
      </c>
      <c r="F11" s="917" t="s">
        <v>958</v>
      </c>
      <c r="G11" s="14" t="s">
        <v>959</v>
      </c>
      <c r="H11" s="12" t="s">
        <v>960</v>
      </c>
      <c r="I11" s="19"/>
      <c r="J11" s="20"/>
    </row>
    <row r="12" spans="2:10" ht="18.75" customHeight="1" x14ac:dyDescent="0.25">
      <c r="B12" s="8">
        <v>3</v>
      </c>
      <c r="C12" s="8">
        <v>19</v>
      </c>
      <c r="D12" s="8">
        <v>3</v>
      </c>
      <c r="E12" s="917" t="s">
        <v>946</v>
      </c>
      <c r="F12" s="917" t="s">
        <v>961</v>
      </c>
      <c r="G12" s="14" t="s">
        <v>962</v>
      </c>
      <c r="H12" s="12" t="s">
        <v>963</v>
      </c>
      <c r="I12" s="19"/>
      <c r="J12" s="20"/>
    </row>
    <row r="13" spans="2:10" ht="20.25" customHeight="1" x14ac:dyDescent="0.25">
      <c r="B13" s="8">
        <v>3</v>
      </c>
      <c r="C13" s="8">
        <v>19</v>
      </c>
      <c r="D13" s="8">
        <v>3</v>
      </c>
      <c r="E13" s="917" t="s">
        <v>946</v>
      </c>
      <c r="F13" s="917" t="s">
        <v>964</v>
      </c>
      <c r="G13" s="14" t="s">
        <v>965</v>
      </c>
      <c r="H13" s="12" t="s">
        <v>966</v>
      </c>
      <c r="I13" s="19"/>
      <c r="J13" s="20"/>
    </row>
    <row r="14" spans="2:10" ht="24.75" customHeight="1" x14ac:dyDescent="0.25">
      <c r="B14" s="8">
        <v>3</v>
      </c>
      <c r="C14" s="8">
        <v>19</v>
      </c>
      <c r="D14" s="8">
        <v>3</v>
      </c>
      <c r="E14" s="917" t="s">
        <v>946</v>
      </c>
      <c r="F14" s="917" t="s">
        <v>967</v>
      </c>
      <c r="G14" s="14" t="s">
        <v>968</v>
      </c>
      <c r="H14" s="12" t="s">
        <v>969</v>
      </c>
      <c r="I14" s="19"/>
      <c r="J14" s="20"/>
    </row>
    <row r="15" spans="2:10" ht="23.25" customHeight="1" x14ac:dyDescent="0.25">
      <c r="B15" s="8">
        <v>3</v>
      </c>
      <c r="C15" s="8">
        <v>19</v>
      </c>
      <c r="D15" s="8">
        <v>3</v>
      </c>
      <c r="E15" s="917" t="s">
        <v>946</v>
      </c>
      <c r="F15" s="917" t="s">
        <v>970</v>
      </c>
      <c r="G15" s="14" t="s">
        <v>971</v>
      </c>
      <c r="H15" s="12" t="s">
        <v>972</v>
      </c>
      <c r="I15" s="19"/>
      <c r="J15" s="20"/>
    </row>
    <row r="16" spans="2:10" ht="18.75" customHeight="1" x14ac:dyDescent="0.25">
      <c r="B16" s="8">
        <v>3</v>
      </c>
      <c r="C16" s="8">
        <v>19</v>
      </c>
      <c r="D16" s="8">
        <v>3</v>
      </c>
      <c r="E16" s="917" t="s">
        <v>946</v>
      </c>
      <c r="F16" s="917" t="s">
        <v>973</v>
      </c>
      <c r="G16" s="14" t="s">
        <v>974</v>
      </c>
      <c r="H16" s="12" t="s">
        <v>975</v>
      </c>
      <c r="I16" s="19"/>
      <c r="J16" s="20"/>
    </row>
    <row r="17" spans="2:10" ht="21" customHeight="1" x14ac:dyDescent="0.25">
      <c r="B17" s="8"/>
      <c r="C17" s="8"/>
      <c r="D17" s="8"/>
      <c r="E17" s="15" t="s">
        <v>976</v>
      </c>
      <c r="F17" s="16"/>
      <c r="G17" s="14"/>
      <c r="H17" s="12"/>
      <c r="I17" s="19"/>
      <c r="J17" s="20"/>
    </row>
    <row r="18" spans="2:10" ht="21" customHeight="1" x14ac:dyDescent="0.25">
      <c r="B18" s="8">
        <v>3</v>
      </c>
      <c r="C18" s="8">
        <v>19</v>
      </c>
      <c r="D18" s="8">
        <v>3</v>
      </c>
      <c r="E18" s="918" t="s">
        <v>949</v>
      </c>
      <c r="F18" s="918" t="s">
        <v>946</v>
      </c>
      <c r="G18" s="14" t="s">
        <v>977</v>
      </c>
      <c r="H18" s="12" t="s">
        <v>978</v>
      </c>
      <c r="I18" s="19"/>
      <c r="J18" s="20"/>
    </row>
    <row r="19" spans="2:10" ht="24" customHeight="1" x14ac:dyDescent="0.25">
      <c r="B19" s="8">
        <v>3</v>
      </c>
      <c r="C19" s="8">
        <v>19</v>
      </c>
      <c r="D19" s="8">
        <v>3</v>
      </c>
      <c r="E19" s="918" t="s">
        <v>949</v>
      </c>
      <c r="F19" s="918" t="s">
        <v>949</v>
      </c>
      <c r="G19" s="14" t="s">
        <v>979</v>
      </c>
      <c r="H19" s="12" t="s">
        <v>980</v>
      </c>
      <c r="I19" s="19"/>
      <c r="J19" s="20"/>
    </row>
    <row r="20" spans="2:10" ht="21.75" customHeight="1" x14ac:dyDescent="0.25">
      <c r="B20" s="8">
        <v>3</v>
      </c>
      <c r="C20" s="8">
        <v>19</v>
      </c>
      <c r="D20" s="8">
        <v>3</v>
      </c>
      <c r="E20" s="918" t="s">
        <v>949</v>
      </c>
      <c r="F20" s="918" t="s">
        <v>952</v>
      </c>
      <c r="G20" s="14" t="s">
        <v>981</v>
      </c>
      <c r="H20" s="12" t="s">
        <v>982</v>
      </c>
      <c r="I20" s="19"/>
      <c r="J20" s="20"/>
    </row>
    <row r="21" spans="2:10" ht="21.75" customHeight="1" x14ac:dyDescent="0.25">
      <c r="B21" s="8">
        <v>3</v>
      </c>
      <c r="C21" s="8">
        <v>19</v>
      </c>
      <c r="D21" s="8">
        <v>3</v>
      </c>
      <c r="E21" s="918" t="s">
        <v>949</v>
      </c>
      <c r="F21" s="918" t="s">
        <v>955</v>
      </c>
      <c r="G21" s="14" t="s">
        <v>983</v>
      </c>
      <c r="H21" s="12" t="s">
        <v>984</v>
      </c>
      <c r="I21" s="19"/>
      <c r="J21" s="20"/>
    </row>
    <row r="22" spans="2:10" ht="21.75" customHeight="1" x14ac:dyDescent="0.25">
      <c r="B22" s="8">
        <v>3</v>
      </c>
      <c r="C22" s="8">
        <v>19</v>
      </c>
      <c r="D22" s="8">
        <v>3</v>
      </c>
      <c r="E22" s="918" t="s">
        <v>949</v>
      </c>
      <c r="F22" s="918" t="s">
        <v>958</v>
      </c>
      <c r="G22" s="14" t="s">
        <v>985</v>
      </c>
      <c r="H22" s="12" t="s">
        <v>986</v>
      </c>
      <c r="I22" s="19"/>
      <c r="J22" s="20"/>
    </row>
    <row r="23" spans="2:10" ht="17.25" customHeight="1" x14ac:dyDescent="0.25">
      <c r="B23" s="8">
        <v>3</v>
      </c>
      <c r="C23" s="8">
        <v>19</v>
      </c>
      <c r="D23" s="8">
        <v>3</v>
      </c>
      <c r="E23" s="918" t="s">
        <v>949</v>
      </c>
      <c r="F23" s="918" t="s">
        <v>961</v>
      </c>
      <c r="G23" s="14" t="s">
        <v>987</v>
      </c>
      <c r="H23" s="12" t="s">
        <v>988</v>
      </c>
      <c r="I23" s="19"/>
      <c r="J23" s="20"/>
    </row>
    <row r="24" spans="2:10" ht="21.75" customHeight="1" x14ac:dyDescent="0.25">
      <c r="B24" s="8">
        <v>3</v>
      </c>
      <c r="C24" s="8">
        <v>19</v>
      </c>
      <c r="D24" s="8">
        <v>3</v>
      </c>
      <c r="E24" s="918" t="s">
        <v>949</v>
      </c>
      <c r="F24" s="918" t="s">
        <v>964</v>
      </c>
      <c r="G24" s="14" t="s">
        <v>989</v>
      </c>
      <c r="H24" s="12" t="s">
        <v>990</v>
      </c>
      <c r="I24" s="19"/>
      <c r="J24" s="20"/>
    </row>
    <row r="25" spans="2:10" ht="23.25" customHeight="1" x14ac:dyDescent="0.25">
      <c r="B25" s="8">
        <v>3</v>
      </c>
      <c r="C25" s="8">
        <v>19</v>
      </c>
      <c r="D25" s="8">
        <v>3</v>
      </c>
      <c r="E25" s="918" t="s">
        <v>949</v>
      </c>
      <c r="F25" s="918" t="s">
        <v>967</v>
      </c>
      <c r="G25" s="14" t="s">
        <v>991</v>
      </c>
      <c r="H25" s="12" t="s">
        <v>992</v>
      </c>
      <c r="I25" s="19"/>
      <c r="J25" s="20"/>
    </row>
    <row r="26" spans="2:10" ht="18.75" customHeight="1" x14ac:dyDescent="0.25">
      <c r="B26" s="8">
        <v>3</v>
      </c>
      <c r="C26" s="8">
        <v>19</v>
      </c>
      <c r="D26" s="8">
        <v>3</v>
      </c>
      <c r="E26" s="918" t="s">
        <v>949</v>
      </c>
      <c r="F26" s="918" t="s">
        <v>970</v>
      </c>
      <c r="G26" s="14" t="s">
        <v>993</v>
      </c>
      <c r="H26" s="12" t="s">
        <v>994</v>
      </c>
      <c r="I26" s="19"/>
      <c r="J26" s="20"/>
    </row>
    <row r="27" spans="2:10" ht="21.75" customHeight="1" x14ac:dyDescent="0.25">
      <c r="B27" s="8">
        <v>3</v>
      </c>
      <c r="C27" s="8">
        <v>19</v>
      </c>
      <c r="D27" s="8">
        <v>3</v>
      </c>
      <c r="E27" s="918" t="s">
        <v>949</v>
      </c>
      <c r="F27" s="918" t="s">
        <v>973</v>
      </c>
      <c r="G27" s="14" t="s">
        <v>995</v>
      </c>
      <c r="H27" s="12" t="s">
        <v>996</v>
      </c>
      <c r="I27" s="19"/>
      <c r="J27" s="20"/>
    </row>
    <row r="28" spans="2:10" ht="19.5" customHeight="1" x14ac:dyDescent="0.25">
      <c r="B28" s="8"/>
      <c r="C28" s="8"/>
      <c r="D28" s="14"/>
      <c r="E28" s="15" t="s">
        <v>997</v>
      </c>
      <c r="F28" s="16"/>
      <c r="G28" s="14"/>
      <c r="H28" s="12"/>
      <c r="I28" s="19"/>
      <c r="J28" s="20"/>
    </row>
    <row r="29" spans="2:10" ht="22.5" customHeight="1" x14ac:dyDescent="0.25">
      <c r="B29" s="8">
        <v>3</v>
      </c>
      <c r="C29" s="8">
        <v>19</v>
      </c>
      <c r="D29" s="14">
        <v>2</v>
      </c>
      <c r="E29" s="918" t="s">
        <v>952</v>
      </c>
      <c r="F29" s="918" t="s">
        <v>946</v>
      </c>
      <c r="G29" s="14" t="s">
        <v>998</v>
      </c>
      <c r="H29" s="12" t="s">
        <v>999</v>
      </c>
      <c r="I29" s="19"/>
      <c r="J29" s="20"/>
    </row>
    <row r="30" spans="2:10" ht="19.5" customHeight="1" x14ac:dyDescent="0.25">
      <c r="B30" s="8">
        <v>3</v>
      </c>
      <c r="C30" s="8">
        <v>19</v>
      </c>
      <c r="D30" s="14">
        <v>2</v>
      </c>
      <c r="E30" s="918" t="s">
        <v>952</v>
      </c>
      <c r="F30" s="918" t="s">
        <v>949</v>
      </c>
      <c r="G30" s="14" t="s">
        <v>1000</v>
      </c>
      <c r="H30" s="12" t="s">
        <v>1001</v>
      </c>
      <c r="I30" s="19"/>
      <c r="J30" s="20"/>
    </row>
    <row r="31" spans="2:10" ht="21.75" customHeight="1" x14ac:dyDescent="0.25">
      <c r="B31" s="8">
        <v>3</v>
      </c>
      <c r="C31" s="8">
        <v>19</v>
      </c>
      <c r="D31" s="14">
        <v>2</v>
      </c>
      <c r="E31" s="918" t="s">
        <v>952</v>
      </c>
      <c r="F31" s="918" t="s">
        <v>952</v>
      </c>
      <c r="G31" s="14" t="s">
        <v>1002</v>
      </c>
      <c r="H31" s="12" t="s">
        <v>1003</v>
      </c>
      <c r="I31" s="19"/>
      <c r="J31" s="20"/>
    </row>
    <row r="32" spans="2:10" ht="22.5" customHeight="1" x14ac:dyDescent="0.25">
      <c r="B32" s="8">
        <v>3</v>
      </c>
      <c r="C32" s="8">
        <v>19</v>
      </c>
      <c r="D32" s="14">
        <v>2</v>
      </c>
      <c r="E32" s="918" t="s">
        <v>952</v>
      </c>
      <c r="F32" s="918" t="s">
        <v>955</v>
      </c>
      <c r="G32" s="14" t="s">
        <v>1004</v>
      </c>
      <c r="H32" s="12" t="s">
        <v>1005</v>
      </c>
      <c r="I32" s="19"/>
      <c r="J32" s="20"/>
    </row>
    <row r="33" spans="2:10" ht="18" customHeight="1" x14ac:dyDescent="0.25">
      <c r="B33" s="8">
        <v>3</v>
      </c>
      <c r="C33" s="8">
        <v>19</v>
      </c>
      <c r="D33" s="14">
        <v>2</v>
      </c>
      <c r="E33" s="918" t="s">
        <v>952</v>
      </c>
      <c r="F33" s="918" t="s">
        <v>958</v>
      </c>
      <c r="G33" s="14" t="s">
        <v>1006</v>
      </c>
      <c r="H33" s="12" t="s">
        <v>1007</v>
      </c>
      <c r="I33" s="19"/>
      <c r="J33" s="20"/>
    </row>
    <row r="34" spans="2:10" ht="21.75" customHeight="1" x14ac:dyDescent="0.25">
      <c r="B34" s="8">
        <v>3</v>
      </c>
      <c r="C34" s="8">
        <v>19</v>
      </c>
      <c r="D34" s="14">
        <v>2</v>
      </c>
      <c r="E34" s="918" t="s">
        <v>952</v>
      </c>
      <c r="F34" s="918" t="s">
        <v>961</v>
      </c>
      <c r="G34" s="14" t="s">
        <v>1008</v>
      </c>
      <c r="H34" s="12" t="s">
        <v>1009</v>
      </c>
      <c r="I34" s="19"/>
      <c r="J34" s="20"/>
    </row>
    <row r="35" spans="2:10" ht="16.5" customHeight="1" x14ac:dyDescent="0.25">
      <c r="B35" s="8">
        <v>3</v>
      </c>
      <c r="C35" s="8">
        <v>19</v>
      </c>
      <c r="D35" s="14">
        <v>2</v>
      </c>
      <c r="E35" s="918" t="s">
        <v>952</v>
      </c>
      <c r="F35" s="918" t="s">
        <v>964</v>
      </c>
      <c r="G35" s="14" t="s">
        <v>1010</v>
      </c>
      <c r="H35" s="12" t="s">
        <v>1011</v>
      </c>
      <c r="I35" s="19"/>
      <c r="J35" s="20"/>
    </row>
    <row r="36" spans="2:10" ht="19.5" customHeight="1" x14ac:dyDescent="0.25">
      <c r="B36" s="8">
        <v>3</v>
      </c>
      <c r="C36" s="8">
        <v>19</v>
      </c>
      <c r="D36" s="14">
        <v>2</v>
      </c>
      <c r="E36" s="918" t="s">
        <v>952</v>
      </c>
      <c r="F36" s="918" t="s">
        <v>967</v>
      </c>
      <c r="G36" s="14" t="s">
        <v>1012</v>
      </c>
      <c r="H36" s="12" t="s">
        <v>1013</v>
      </c>
      <c r="I36" s="19"/>
      <c r="J36" s="20"/>
    </row>
    <row r="37" spans="2:10" ht="18" customHeight="1" x14ac:dyDescent="0.25">
      <c r="B37" s="8">
        <v>3</v>
      </c>
      <c r="C37" s="8">
        <v>19</v>
      </c>
      <c r="D37" s="14">
        <v>2</v>
      </c>
      <c r="E37" s="918" t="s">
        <v>952</v>
      </c>
      <c r="F37" s="918" t="s">
        <v>970</v>
      </c>
      <c r="G37" s="14" t="s">
        <v>1014</v>
      </c>
      <c r="H37" s="12" t="s">
        <v>1015</v>
      </c>
      <c r="I37" s="19"/>
      <c r="J37" s="20"/>
    </row>
    <row r="38" spans="2:10" ht="18.75" customHeight="1" x14ac:dyDescent="0.25">
      <c r="B38" s="8">
        <v>3</v>
      </c>
      <c r="C38" s="8">
        <v>19</v>
      </c>
      <c r="D38" s="14">
        <v>2</v>
      </c>
      <c r="E38" s="918" t="s">
        <v>952</v>
      </c>
      <c r="F38" s="918" t="s">
        <v>973</v>
      </c>
      <c r="G38" s="14" t="s">
        <v>1016</v>
      </c>
      <c r="H38" s="12" t="s">
        <v>1017</v>
      </c>
      <c r="I38" s="19"/>
      <c r="J38" s="20"/>
    </row>
    <row r="39" spans="2:10" ht="21" customHeight="1" x14ac:dyDescent="0.25">
      <c r="B39" s="8"/>
      <c r="C39" s="8"/>
      <c r="D39" s="14"/>
      <c r="E39" s="15" t="s">
        <v>1018</v>
      </c>
      <c r="F39" s="16"/>
      <c r="G39" s="14"/>
      <c r="H39" s="12"/>
      <c r="I39" s="19"/>
      <c r="J39" s="20"/>
    </row>
    <row r="40" spans="2:10" ht="20.25" customHeight="1" x14ac:dyDescent="0.25">
      <c r="B40" s="8">
        <v>3</v>
      </c>
      <c r="C40" s="8">
        <v>19</v>
      </c>
      <c r="D40" s="14">
        <v>3</v>
      </c>
      <c r="E40" s="918" t="s">
        <v>955</v>
      </c>
      <c r="F40" s="918" t="s">
        <v>946</v>
      </c>
      <c r="G40" s="14" t="s">
        <v>1019</v>
      </c>
      <c r="H40" s="12" t="s">
        <v>1020</v>
      </c>
      <c r="I40" s="19"/>
      <c r="J40" s="20"/>
    </row>
    <row r="41" spans="2:10" ht="23.25" customHeight="1" x14ac:dyDescent="0.25">
      <c r="B41" s="8">
        <v>3</v>
      </c>
      <c r="C41" s="8">
        <v>19</v>
      </c>
      <c r="D41" s="14">
        <v>3</v>
      </c>
      <c r="E41" s="918" t="s">
        <v>955</v>
      </c>
      <c r="F41" s="918" t="s">
        <v>949</v>
      </c>
      <c r="G41" s="14" t="s">
        <v>1021</v>
      </c>
      <c r="H41" s="12" t="s">
        <v>1022</v>
      </c>
      <c r="I41" s="19"/>
      <c r="J41" s="20"/>
    </row>
    <row r="42" spans="2:10" ht="22.5" customHeight="1" x14ac:dyDescent="0.25">
      <c r="B42" s="8">
        <v>3</v>
      </c>
      <c r="C42" s="8">
        <v>19</v>
      </c>
      <c r="D42" s="14">
        <v>3</v>
      </c>
      <c r="E42" s="918" t="s">
        <v>955</v>
      </c>
      <c r="F42" s="918" t="s">
        <v>952</v>
      </c>
      <c r="G42" s="14" t="s">
        <v>1023</v>
      </c>
      <c r="H42" s="12" t="s">
        <v>1024</v>
      </c>
      <c r="I42" s="19"/>
      <c r="J42" s="20"/>
    </row>
    <row r="43" spans="2:10" ht="22.5" customHeight="1" x14ac:dyDescent="0.25">
      <c r="B43" s="8">
        <v>3</v>
      </c>
      <c r="C43" s="8">
        <v>19</v>
      </c>
      <c r="D43" s="14">
        <v>3</v>
      </c>
      <c r="E43" s="918" t="s">
        <v>955</v>
      </c>
      <c r="F43" s="918" t="s">
        <v>955</v>
      </c>
      <c r="G43" s="14" t="s">
        <v>1025</v>
      </c>
      <c r="H43" s="12" t="s">
        <v>1026</v>
      </c>
      <c r="I43" s="19"/>
      <c r="J43" s="20"/>
    </row>
    <row r="44" spans="2:10" ht="21" customHeight="1" x14ac:dyDescent="0.25">
      <c r="B44" s="8">
        <v>3</v>
      </c>
      <c r="C44" s="8">
        <v>19</v>
      </c>
      <c r="D44" s="14">
        <v>3</v>
      </c>
      <c r="E44" s="918" t="s">
        <v>955</v>
      </c>
      <c r="F44" s="918" t="s">
        <v>958</v>
      </c>
      <c r="G44" s="14" t="s">
        <v>1027</v>
      </c>
      <c r="H44" s="12" t="s">
        <v>1028</v>
      </c>
      <c r="I44" s="19"/>
      <c r="J44" s="20"/>
    </row>
    <row r="45" spans="2:10" ht="18.75" customHeight="1" x14ac:dyDescent="0.25">
      <c r="B45" s="8">
        <v>3</v>
      </c>
      <c r="C45" s="8">
        <v>19</v>
      </c>
      <c r="D45" s="14">
        <v>3</v>
      </c>
      <c r="E45" s="918" t="s">
        <v>955</v>
      </c>
      <c r="F45" s="918" t="s">
        <v>961</v>
      </c>
      <c r="G45" s="14" t="s">
        <v>1029</v>
      </c>
      <c r="H45" s="12" t="s">
        <v>1030</v>
      </c>
      <c r="I45" s="19"/>
      <c r="J45" s="20"/>
    </row>
    <row r="46" spans="2:10" ht="20.25" customHeight="1" x14ac:dyDescent="0.25">
      <c r="B46" s="8">
        <v>3</v>
      </c>
      <c r="C46" s="8">
        <v>19</v>
      </c>
      <c r="D46" s="14">
        <v>3</v>
      </c>
      <c r="E46" s="918" t="s">
        <v>955</v>
      </c>
      <c r="F46" s="918" t="s">
        <v>964</v>
      </c>
      <c r="G46" s="14" t="s">
        <v>1031</v>
      </c>
      <c r="H46" s="12" t="s">
        <v>1032</v>
      </c>
      <c r="I46" s="19"/>
      <c r="J46" s="20"/>
    </row>
    <row r="47" spans="2:10" x14ac:dyDescent="0.2">
      <c r="B47" s="8">
        <v>3</v>
      </c>
      <c r="C47" s="8">
        <v>19</v>
      </c>
      <c r="D47" s="14">
        <v>3</v>
      </c>
      <c r="E47" s="918" t="s">
        <v>955</v>
      </c>
      <c r="F47" s="918" t="s">
        <v>967</v>
      </c>
      <c r="G47" s="14" t="s">
        <v>1033</v>
      </c>
      <c r="H47" s="12" t="s">
        <v>1034</v>
      </c>
      <c r="I47" s="21"/>
    </row>
    <row r="48" spans="2:10" x14ac:dyDescent="0.2">
      <c r="B48" s="8">
        <v>3</v>
      </c>
      <c r="C48" s="8">
        <v>19</v>
      </c>
      <c r="D48" s="14">
        <v>3</v>
      </c>
      <c r="E48" s="918" t="s">
        <v>955</v>
      </c>
      <c r="F48" s="918" t="s">
        <v>970</v>
      </c>
      <c r="G48" s="14" t="s">
        <v>1035</v>
      </c>
      <c r="H48" s="12" t="s">
        <v>1036</v>
      </c>
      <c r="I48" s="21"/>
    </row>
    <row r="49" spans="2:9" x14ac:dyDescent="0.2">
      <c r="B49" s="8">
        <v>3</v>
      </c>
      <c r="C49" s="8">
        <v>19</v>
      </c>
      <c r="D49" s="14">
        <v>3</v>
      </c>
      <c r="E49" s="918" t="s">
        <v>955</v>
      </c>
      <c r="F49" s="918" t="s">
        <v>973</v>
      </c>
      <c r="G49" s="14" t="s">
        <v>1037</v>
      </c>
      <c r="H49" s="12" t="s">
        <v>1038</v>
      </c>
      <c r="I49" s="21"/>
    </row>
    <row r="50" spans="2:9" x14ac:dyDescent="0.2">
      <c r="B50" s="8">
        <v>3</v>
      </c>
      <c r="C50" s="8">
        <v>19</v>
      </c>
      <c r="D50" s="14">
        <v>3</v>
      </c>
      <c r="E50" s="918" t="s">
        <v>955</v>
      </c>
      <c r="F50" s="918" t="s">
        <v>1039</v>
      </c>
      <c r="G50" s="14" t="s">
        <v>1040</v>
      </c>
      <c r="H50" s="12" t="s">
        <v>1041</v>
      </c>
      <c r="I50" s="21"/>
    </row>
    <row r="51" spans="2:9" x14ac:dyDescent="0.2">
      <c r="B51" s="8">
        <v>3</v>
      </c>
      <c r="C51" s="8">
        <v>19</v>
      </c>
      <c r="D51" s="14">
        <v>3</v>
      </c>
      <c r="E51" s="918" t="s">
        <v>955</v>
      </c>
      <c r="F51" s="918" t="s">
        <v>1042</v>
      </c>
      <c r="G51" s="14" t="s">
        <v>1043</v>
      </c>
      <c r="H51" s="12" t="s">
        <v>1044</v>
      </c>
      <c r="I51" s="21"/>
    </row>
    <row r="52" spans="2:9" x14ac:dyDescent="0.2">
      <c r="B52" s="8">
        <v>3</v>
      </c>
      <c r="C52" s="8">
        <v>19</v>
      </c>
      <c r="D52" s="14">
        <v>3</v>
      </c>
      <c r="E52" s="918" t="s">
        <v>955</v>
      </c>
      <c r="F52" s="918" t="s">
        <v>1045</v>
      </c>
      <c r="G52" s="14" t="s">
        <v>1046</v>
      </c>
      <c r="H52" s="12" t="s">
        <v>1047</v>
      </c>
      <c r="I52" s="21"/>
    </row>
    <row r="53" spans="2:9" x14ac:dyDescent="0.2">
      <c r="B53" s="8">
        <v>3</v>
      </c>
      <c r="C53" s="8">
        <v>19</v>
      </c>
      <c r="D53" s="14">
        <v>3</v>
      </c>
      <c r="E53" s="918" t="s">
        <v>955</v>
      </c>
      <c r="F53" s="918" t="s">
        <v>1048</v>
      </c>
      <c r="G53" s="14" t="s">
        <v>1049</v>
      </c>
      <c r="H53" s="12" t="s">
        <v>1050</v>
      </c>
      <c r="I53" s="21"/>
    </row>
    <row r="54" spans="2:9" x14ac:dyDescent="0.2">
      <c r="B54" s="8"/>
      <c r="C54" s="8"/>
      <c r="D54" s="14"/>
      <c r="E54" s="15" t="s">
        <v>1051</v>
      </c>
      <c r="F54" s="16"/>
      <c r="G54" s="14"/>
      <c r="H54" s="12"/>
      <c r="I54" s="21"/>
    </row>
    <row r="55" spans="2:9" x14ac:dyDescent="0.2">
      <c r="B55" s="8">
        <v>3</v>
      </c>
      <c r="C55" s="8">
        <v>19</v>
      </c>
      <c r="D55" s="14">
        <v>2</v>
      </c>
      <c r="E55" s="918" t="s">
        <v>958</v>
      </c>
      <c r="F55" s="918" t="s">
        <v>946</v>
      </c>
      <c r="G55" s="14" t="s">
        <v>1052</v>
      </c>
      <c r="H55" s="12" t="s">
        <v>1053</v>
      </c>
      <c r="I55" s="21"/>
    </row>
    <row r="56" spans="2:9" x14ac:dyDescent="0.2">
      <c r="B56" s="8">
        <v>3</v>
      </c>
      <c r="C56" s="8">
        <v>19</v>
      </c>
      <c r="D56" s="14">
        <v>2</v>
      </c>
      <c r="E56" s="918" t="s">
        <v>958</v>
      </c>
      <c r="F56" s="918" t="s">
        <v>949</v>
      </c>
      <c r="G56" s="14" t="s">
        <v>1054</v>
      </c>
      <c r="H56" s="12" t="s">
        <v>1055</v>
      </c>
      <c r="I56" s="21"/>
    </row>
    <row r="57" spans="2:9" x14ac:dyDescent="0.2">
      <c r="B57" s="8">
        <v>3</v>
      </c>
      <c r="C57" s="8">
        <v>19</v>
      </c>
      <c r="D57" s="14">
        <v>2</v>
      </c>
      <c r="E57" s="918" t="s">
        <v>958</v>
      </c>
      <c r="F57" s="918" t="s">
        <v>952</v>
      </c>
      <c r="G57" s="14" t="s">
        <v>1056</v>
      </c>
      <c r="H57" s="12" t="s">
        <v>1057</v>
      </c>
      <c r="I57" s="21"/>
    </row>
    <row r="58" spans="2:9" x14ac:dyDescent="0.2">
      <c r="B58" s="8">
        <v>3</v>
      </c>
      <c r="C58" s="8">
        <v>19</v>
      </c>
      <c r="D58" s="14">
        <v>2</v>
      </c>
      <c r="E58" s="918" t="s">
        <v>958</v>
      </c>
      <c r="F58" s="918" t="s">
        <v>955</v>
      </c>
      <c r="G58" s="14" t="s">
        <v>1058</v>
      </c>
      <c r="H58" s="12" t="s">
        <v>1059</v>
      </c>
      <c r="I58" s="21"/>
    </row>
    <row r="59" spans="2:9" x14ac:dyDescent="0.2">
      <c r="B59" s="8">
        <v>3</v>
      </c>
      <c r="C59" s="8">
        <v>19</v>
      </c>
      <c r="D59" s="14">
        <v>2</v>
      </c>
      <c r="E59" s="918" t="s">
        <v>958</v>
      </c>
      <c r="F59" s="918" t="s">
        <v>958</v>
      </c>
      <c r="G59" s="14" t="s">
        <v>1060</v>
      </c>
      <c r="H59" s="12" t="s">
        <v>1061</v>
      </c>
      <c r="I59" s="21"/>
    </row>
    <row r="60" spans="2:9" x14ac:dyDescent="0.2">
      <c r="B60" s="8">
        <v>3</v>
      </c>
      <c r="C60" s="8">
        <v>19</v>
      </c>
      <c r="D60" s="14">
        <v>2</v>
      </c>
      <c r="E60" s="918" t="s">
        <v>958</v>
      </c>
      <c r="F60" s="918" t="s">
        <v>961</v>
      </c>
      <c r="G60" s="14" t="s">
        <v>1062</v>
      </c>
      <c r="H60" s="12" t="s">
        <v>1063</v>
      </c>
      <c r="I60" s="21"/>
    </row>
    <row r="61" spans="2:9" x14ac:dyDescent="0.2">
      <c r="B61" s="8">
        <v>3</v>
      </c>
      <c r="C61" s="8">
        <v>19</v>
      </c>
      <c r="D61" s="14">
        <v>2</v>
      </c>
      <c r="E61" s="918" t="s">
        <v>958</v>
      </c>
      <c r="F61" s="918" t="s">
        <v>964</v>
      </c>
      <c r="G61" s="14" t="s">
        <v>1064</v>
      </c>
      <c r="H61" s="12" t="s">
        <v>1065</v>
      </c>
      <c r="I61" s="21"/>
    </row>
    <row r="62" spans="2:9" x14ac:dyDescent="0.2">
      <c r="B62" s="8">
        <v>3</v>
      </c>
      <c r="C62" s="8">
        <v>19</v>
      </c>
      <c r="D62" s="14">
        <v>2</v>
      </c>
      <c r="E62" s="918" t="s">
        <v>958</v>
      </c>
      <c r="F62" s="918" t="s">
        <v>967</v>
      </c>
      <c r="G62" s="14" t="s">
        <v>1066</v>
      </c>
      <c r="H62" s="12" t="s">
        <v>1067</v>
      </c>
      <c r="I62" s="21"/>
    </row>
    <row r="63" spans="2:9" x14ac:dyDescent="0.2">
      <c r="B63" s="8">
        <v>3</v>
      </c>
      <c r="C63" s="8">
        <v>19</v>
      </c>
      <c r="D63" s="14">
        <v>2</v>
      </c>
      <c r="E63" s="918" t="s">
        <v>958</v>
      </c>
      <c r="F63" s="918" t="s">
        <v>970</v>
      </c>
      <c r="G63" s="14" t="s">
        <v>1068</v>
      </c>
      <c r="H63" s="12" t="s">
        <v>1069</v>
      </c>
      <c r="I63" s="21"/>
    </row>
    <row r="64" spans="2:9" x14ac:dyDescent="0.2">
      <c r="B64" s="8">
        <v>3</v>
      </c>
      <c r="C64" s="8">
        <v>19</v>
      </c>
      <c r="D64" s="14">
        <v>2</v>
      </c>
      <c r="E64" s="918" t="s">
        <v>958</v>
      </c>
      <c r="F64" s="918" t="s">
        <v>973</v>
      </c>
      <c r="G64" s="14" t="s">
        <v>1070</v>
      </c>
      <c r="H64" s="12" t="s">
        <v>1071</v>
      </c>
      <c r="I64" s="21"/>
    </row>
    <row r="65" spans="2:9" x14ac:dyDescent="0.2">
      <c r="B65" s="8">
        <v>3</v>
      </c>
      <c r="C65" s="8">
        <v>19</v>
      </c>
      <c r="D65" s="14">
        <v>2</v>
      </c>
      <c r="E65" s="918" t="s">
        <v>958</v>
      </c>
      <c r="F65" s="918" t="s">
        <v>1039</v>
      </c>
      <c r="G65" s="14" t="s">
        <v>1072</v>
      </c>
      <c r="H65" s="12" t="s">
        <v>1073</v>
      </c>
      <c r="I65" s="21"/>
    </row>
    <row r="66" spans="2:9" x14ac:dyDescent="0.2">
      <c r="B66" s="8"/>
      <c r="C66" s="8"/>
      <c r="D66" s="14"/>
      <c r="E66" s="15" t="s">
        <v>1074</v>
      </c>
      <c r="F66" s="15"/>
      <c r="G66" s="14"/>
      <c r="H66" s="12"/>
      <c r="I66" s="21"/>
    </row>
    <row r="67" spans="2:9" x14ac:dyDescent="0.2">
      <c r="B67" s="8">
        <v>3</v>
      </c>
      <c r="C67" s="8">
        <v>19</v>
      </c>
      <c r="D67" s="14">
        <v>3</v>
      </c>
      <c r="E67" s="918" t="s">
        <v>961</v>
      </c>
      <c r="F67" s="918" t="s">
        <v>946</v>
      </c>
      <c r="G67" s="14" t="s">
        <v>1075</v>
      </c>
      <c r="H67" s="12" t="s">
        <v>1076</v>
      </c>
      <c r="I67" s="21"/>
    </row>
    <row r="68" spans="2:9" x14ac:dyDescent="0.2">
      <c r="B68" s="8">
        <v>3</v>
      </c>
      <c r="C68" s="8">
        <v>19</v>
      </c>
      <c r="D68" s="14">
        <v>3</v>
      </c>
      <c r="E68" s="918" t="s">
        <v>961</v>
      </c>
      <c r="F68" s="918" t="s">
        <v>949</v>
      </c>
      <c r="G68" s="14" t="s">
        <v>1077</v>
      </c>
      <c r="H68" s="12" t="s">
        <v>1078</v>
      </c>
      <c r="I68" s="21"/>
    </row>
    <row r="69" spans="2:9" x14ac:dyDescent="0.2">
      <c r="B69" s="8">
        <v>3</v>
      </c>
      <c r="C69" s="8">
        <v>19</v>
      </c>
      <c r="D69" s="14">
        <v>3</v>
      </c>
      <c r="E69" s="918" t="s">
        <v>961</v>
      </c>
      <c r="F69" s="918" t="s">
        <v>952</v>
      </c>
      <c r="G69" s="14" t="s">
        <v>1079</v>
      </c>
      <c r="H69" s="12" t="s">
        <v>1080</v>
      </c>
      <c r="I69" s="21"/>
    </row>
    <row r="70" spans="2:9" x14ac:dyDescent="0.2">
      <c r="B70" s="8">
        <v>3</v>
      </c>
      <c r="C70" s="8">
        <v>19</v>
      </c>
      <c r="D70" s="14">
        <v>3</v>
      </c>
      <c r="E70" s="918" t="s">
        <v>961</v>
      </c>
      <c r="F70" s="918" t="s">
        <v>955</v>
      </c>
      <c r="G70" s="14" t="s">
        <v>1081</v>
      </c>
      <c r="H70" s="12" t="s">
        <v>1082</v>
      </c>
      <c r="I70" s="21"/>
    </row>
    <row r="71" spans="2:9" x14ac:dyDescent="0.2">
      <c r="B71" s="8">
        <v>3</v>
      </c>
      <c r="C71" s="8">
        <v>19</v>
      </c>
      <c r="D71" s="14">
        <v>3</v>
      </c>
      <c r="E71" s="918" t="s">
        <v>961</v>
      </c>
      <c r="F71" s="918" t="s">
        <v>958</v>
      </c>
      <c r="G71" s="14" t="s">
        <v>1083</v>
      </c>
      <c r="H71" s="12" t="s">
        <v>1084</v>
      </c>
      <c r="I71" s="21"/>
    </row>
    <row r="72" spans="2:9" x14ac:dyDescent="0.2">
      <c r="B72" s="8">
        <v>3</v>
      </c>
      <c r="C72" s="8">
        <v>19</v>
      </c>
      <c r="D72" s="14">
        <v>3</v>
      </c>
      <c r="E72" s="918" t="s">
        <v>961</v>
      </c>
      <c r="F72" s="918" t="s">
        <v>961</v>
      </c>
      <c r="G72" s="14" t="s">
        <v>1085</v>
      </c>
      <c r="H72" s="12" t="s">
        <v>1086</v>
      </c>
      <c r="I72" s="21"/>
    </row>
    <row r="73" spans="2:9" x14ac:dyDescent="0.2">
      <c r="B73" s="8">
        <v>3</v>
      </c>
      <c r="C73" s="8">
        <v>19</v>
      </c>
      <c r="D73" s="14">
        <v>3</v>
      </c>
      <c r="E73" s="918" t="s">
        <v>961</v>
      </c>
      <c r="F73" s="918" t="s">
        <v>964</v>
      </c>
      <c r="G73" s="14" t="s">
        <v>1087</v>
      </c>
      <c r="H73" s="12" t="s">
        <v>1088</v>
      </c>
      <c r="I73" s="21"/>
    </row>
    <row r="74" spans="2:9" x14ac:dyDescent="0.2">
      <c r="B74" s="8">
        <v>3</v>
      </c>
      <c r="C74" s="8">
        <v>19</v>
      </c>
      <c r="D74" s="14">
        <v>3</v>
      </c>
      <c r="E74" s="918" t="s">
        <v>961</v>
      </c>
      <c r="F74" s="918" t="s">
        <v>967</v>
      </c>
      <c r="G74" s="14" t="s">
        <v>1089</v>
      </c>
      <c r="H74" s="12" t="s">
        <v>1090</v>
      </c>
      <c r="I74" s="21"/>
    </row>
    <row r="75" spans="2:9" x14ac:dyDescent="0.2">
      <c r="B75" s="8">
        <v>3</v>
      </c>
      <c r="C75" s="8">
        <v>19</v>
      </c>
      <c r="D75" s="14">
        <v>3</v>
      </c>
      <c r="E75" s="918" t="s">
        <v>961</v>
      </c>
      <c r="F75" s="918" t="s">
        <v>970</v>
      </c>
      <c r="G75" s="14" t="s">
        <v>1091</v>
      </c>
      <c r="H75" s="12" t="s">
        <v>1092</v>
      </c>
      <c r="I75" s="21"/>
    </row>
    <row r="76" spans="2:9" x14ac:dyDescent="0.2">
      <c r="B76" s="8">
        <v>3</v>
      </c>
      <c r="C76" s="8">
        <v>19</v>
      </c>
      <c r="D76" s="14">
        <v>3</v>
      </c>
      <c r="E76" s="918" t="s">
        <v>961</v>
      </c>
      <c r="F76" s="918" t="s">
        <v>973</v>
      </c>
      <c r="G76" s="14" t="s">
        <v>1093</v>
      </c>
      <c r="H76" s="12" t="s">
        <v>1094</v>
      </c>
      <c r="I76" s="21"/>
    </row>
    <row r="77" spans="2:9" x14ac:dyDescent="0.2">
      <c r="B77" s="8"/>
      <c r="C77" s="8"/>
      <c r="D77" s="14"/>
      <c r="E77" s="15" t="s">
        <v>1095</v>
      </c>
      <c r="F77" s="16"/>
      <c r="G77" s="14"/>
      <c r="H77" s="12"/>
      <c r="I77" s="21"/>
    </row>
    <row r="78" spans="2:9" x14ac:dyDescent="0.2">
      <c r="B78" s="8">
        <v>3</v>
      </c>
      <c r="C78" s="8">
        <v>19</v>
      </c>
      <c r="D78" s="14">
        <v>1</v>
      </c>
      <c r="E78" s="918" t="s">
        <v>964</v>
      </c>
      <c r="F78" s="918" t="s">
        <v>946</v>
      </c>
      <c r="G78" s="14" t="s">
        <v>1096</v>
      </c>
      <c r="H78" s="12" t="s">
        <v>1097</v>
      </c>
      <c r="I78" s="21"/>
    </row>
    <row r="79" spans="2:9" x14ac:dyDescent="0.2">
      <c r="B79" s="8">
        <v>3</v>
      </c>
      <c r="C79" s="8">
        <v>19</v>
      </c>
      <c r="D79" s="14">
        <v>1</v>
      </c>
      <c r="E79" s="918" t="s">
        <v>964</v>
      </c>
      <c r="F79" s="918" t="s">
        <v>949</v>
      </c>
      <c r="G79" s="14" t="s">
        <v>1098</v>
      </c>
      <c r="H79" s="12" t="s">
        <v>1099</v>
      </c>
      <c r="I79" s="21"/>
    </row>
    <row r="80" spans="2:9" x14ac:dyDescent="0.2">
      <c r="B80" s="8">
        <v>3</v>
      </c>
      <c r="C80" s="8">
        <v>19</v>
      </c>
      <c r="D80" s="14">
        <v>1</v>
      </c>
      <c r="E80" s="918" t="s">
        <v>964</v>
      </c>
      <c r="F80" s="918" t="s">
        <v>952</v>
      </c>
      <c r="G80" s="14" t="s">
        <v>1100</v>
      </c>
      <c r="H80" s="12" t="s">
        <v>1101</v>
      </c>
      <c r="I80" s="21"/>
    </row>
    <row r="81" spans="2:9" x14ac:dyDescent="0.2">
      <c r="B81" s="8">
        <v>3</v>
      </c>
      <c r="C81" s="8">
        <v>19</v>
      </c>
      <c r="D81" s="14">
        <v>1</v>
      </c>
      <c r="E81" s="918" t="s">
        <v>964</v>
      </c>
      <c r="F81" s="918" t="s">
        <v>955</v>
      </c>
      <c r="G81" s="14" t="s">
        <v>1102</v>
      </c>
      <c r="H81" s="12" t="s">
        <v>1103</v>
      </c>
      <c r="I81" s="21"/>
    </row>
    <row r="82" spans="2:9" x14ac:dyDescent="0.2">
      <c r="B82" s="8">
        <v>3</v>
      </c>
      <c r="C82" s="8">
        <v>19</v>
      </c>
      <c r="D82" s="14">
        <v>1</v>
      </c>
      <c r="E82" s="918" t="s">
        <v>964</v>
      </c>
      <c r="F82" s="918" t="s">
        <v>958</v>
      </c>
      <c r="G82" s="14" t="s">
        <v>1104</v>
      </c>
      <c r="H82" s="12" t="s">
        <v>1105</v>
      </c>
      <c r="I82" s="21"/>
    </row>
    <row r="83" spans="2:9" x14ac:dyDescent="0.2">
      <c r="B83" s="8">
        <v>3</v>
      </c>
      <c r="C83" s="8">
        <v>19</v>
      </c>
      <c r="D83" s="14">
        <v>1</v>
      </c>
      <c r="E83" s="918" t="s">
        <v>964</v>
      </c>
      <c r="F83" s="918" t="s">
        <v>961</v>
      </c>
      <c r="G83" s="14" t="s">
        <v>1106</v>
      </c>
      <c r="H83" s="12" t="s">
        <v>1107</v>
      </c>
      <c r="I83" s="21"/>
    </row>
    <row r="84" spans="2:9" x14ac:dyDescent="0.2">
      <c r="B84" s="8">
        <v>3</v>
      </c>
      <c r="C84" s="8">
        <v>19</v>
      </c>
      <c r="D84" s="14">
        <v>1</v>
      </c>
      <c r="E84" s="918" t="s">
        <v>964</v>
      </c>
      <c r="F84" s="918" t="s">
        <v>964</v>
      </c>
      <c r="G84" s="14" t="s">
        <v>1108</v>
      </c>
      <c r="H84" s="12" t="s">
        <v>1109</v>
      </c>
      <c r="I84" s="21"/>
    </row>
    <row r="85" spans="2:9" x14ac:dyDescent="0.2">
      <c r="B85" s="8">
        <v>3</v>
      </c>
      <c r="C85" s="8">
        <v>19</v>
      </c>
      <c r="D85" s="14">
        <v>1</v>
      </c>
      <c r="E85" s="918" t="s">
        <v>964</v>
      </c>
      <c r="F85" s="918" t="s">
        <v>967</v>
      </c>
      <c r="G85" s="14" t="s">
        <v>1110</v>
      </c>
      <c r="H85" s="12" t="s">
        <v>1111</v>
      </c>
      <c r="I85" s="21"/>
    </row>
    <row r="86" spans="2:9" x14ac:dyDescent="0.2">
      <c r="B86" s="8">
        <v>3</v>
      </c>
      <c r="C86" s="8">
        <v>19</v>
      </c>
      <c r="D86" s="14">
        <v>1</v>
      </c>
      <c r="E86" s="918" t="s">
        <v>964</v>
      </c>
      <c r="F86" s="918" t="s">
        <v>970</v>
      </c>
      <c r="G86" s="14" t="s">
        <v>1112</v>
      </c>
      <c r="H86" s="12" t="s">
        <v>1113</v>
      </c>
      <c r="I86" s="21"/>
    </row>
    <row r="87" spans="2:9" x14ac:dyDescent="0.2">
      <c r="B87" s="8">
        <v>3</v>
      </c>
      <c r="C87" s="8">
        <v>19</v>
      </c>
      <c r="D87" s="14">
        <v>1</v>
      </c>
      <c r="E87" s="918" t="s">
        <v>964</v>
      </c>
      <c r="F87" s="918" t="s">
        <v>973</v>
      </c>
      <c r="G87" s="14" t="s">
        <v>1114</v>
      </c>
      <c r="H87" s="12" t="s">
        <v>1115</v>
      </c>
      <c r="I87" s="21"/>
    </row>
    <row r="88" spans="2:9" x14ac:dyDescent="0.2">
      <c r="B88" s="8">
        <v>3</v>
      </c>
      <c r="C88" s="8">
        <v>19</v>
      </c>
      <c r="D88" s="14">
        <v>1</v>
      </c>
      <c r="E88" s="918" t="s">
        <v>964</v>
      </c>
      <c r="F88" s="918" t="s">
        <v>1039</v>
      </c>
      <c r="G88" s="14" t="s">
        <v>1116</v>
      </c>
      <c r="H88" s="12" t="s">
        <v>1117</v>
      </c>
      <c r="I88" s="21"/>
    </row>
    <row r="89" spans="2:9" x14ac:dyDescent="0.2">
      <c r="B89" s="8">
        <v>3</v>
      </c>
      <c r="C89" s="8">
        <v>19</v>
      </c>
      <c r="D89" s="14">
        <v>1</v>
      </c>
      <c r="E89" s="918" t="s">
        <v>964</v>
      </c>
      <c r="F89" s="918" t="s">
        <v>1042</v>
      </c>
      <c r="G89" s="14" t="s">
        <v>1118</v>
      </c>
      <c r="H89" s="12" t="s">
        <v>1119</v>
      </c>
      <c r="I89" s="21"/>
    </row>
    <row r="90" spans="2:9" x14ac:dyDescent="0.2">
      <c r="B90" s="8"/>
      <c r="C90" s="8"/>
      <c r="D90" s="14"/>
      <c r="E90" s="15" t="s">
        <v>1120</v>
      </c>
      <c r="F90" s="16"/>
      <c r="G90" s="14"/>
      <c r="H90" s="12"/>
      <c r="I90" s="21"/>
    </row>
    <row r="91" spans="2:9" x14ac:dyDescent="0.2">
      <c r="B91" s="8">
        <v>3</v>
      </c>
      <c r="C91" s="8">
        <v>19</v>
      </c>
      <c r="D91" s="14">
        <v>2</v>
      </c>
      <c r="E91" s="918" t="s">
        <v>967</v>
      </c>
      <c r="F91" s="918" t="s">
        <v>946</v>
      </c>
      <c r="G91" s="14" t="s">
        <v>1121</v>
      </c>
      <c r="H91" s="12" t="s">
        <v>1122</v>
      </c>
      <c r="I91" s="21"/>
    </row>
    <row r="92" spans="2:9" x14ac:dyDescent="0.2">
      <c r="B92" s="8">
        <v>3</v>
      </c>
      <c r="C92" s="8">
        <v>19</v>
      </c>
      <c r="D92" s="14">
        <v>2</v>
      </c>
      <c r="E92" s="918" t="s">
        <v>967</v>
      </c>
      <c r="F92" s="918" t="s">
        <v>949</v>
      </c>
      <c r="G92" s="14" t="s">
        <v>1123</v>
      </c>
      <c r="H92" s="12" t="s">
        <v>1124</v>
      </c>
      <c r="I92" s="21"/>
    </row>
    <row r="93" spans="2:9" x14ac:dyDescent="0.2">
      <c r="B93" s="8">
        <v>3</v>
      </c>
      <c r="C93" s="8">
        <v>19</v>
      </c>
      <c r="D93" s="14">
        <v>2</v>
      </c>
      <c r="E93" s="918" t="s">
        <v>967</v>
      </c>
      <c r="F93" s="918" t="s">
        <v>952</v>
      </c>
      <c r="G93" s="14" t="s">
        <v>1125</v>
      </c>
      <c r="H93" s="12" t="s">
        <v>1126</v>
      </c>
      <c r="I93" s="21"/>
    </row>
    <row r="94" spans="2:9" x14ac:dyDescent="0.2">
      <c r="B94" s="8">
        <v>3</v>
      </c>
      <c r="C94" s="8">
        <v>19</v>
      </c>
      <c r="D94" s="14">
        <v>2</v>
      </c>
      <c r="E94" s="918" t="s">
        <v>967</v>
      </c>
      <c r="F94" s="918" t="s">
        <v>955</v>
      </c>
      <c r="G94" s="14" t="s">
        <v>1127</v>
      </c>
      <c r="H94" s="12" t="s">
        <v>1128</v>
      </c>
      <c r="I94" s="21"/>
    </row>
    <row r="95" spans="2:9" x14ac:dyDescent="0.2">
      <c r="B95" s="8">
        <v>3</v>
      </c>
      <c r="C95" s="8">
        <v>19</v>
      </c>
      <c r="D95" s="14">
        <v>2</v>
      </c>
      <c r="E95" s="918" t="s">
        <v>967</v>
      </c>
      <c r="F95" s="918" t="s">
        <v>958</v>
      </c>
      <c r="G95" s="14" t="s">
        <v>1129</v>
      </c>
      <c r="H95" s="12" t="s">
        <v>1130</v>
      </c>
      <c r="I95" s="21"/>
    </row>
    <row r="96" spans="2:9" x14ac:dyDescent="0.2">
      <c r="B96" s="8">
        <v>3</v>
      </c>
      <c r="C96" s="8">
        <v>19</v>
      </c>
      <c r="D96" s="14">
        <v>2</v>
      </c>
      <c r="E96" s="918" t="s">
        <v>967</v>
      </c>
      <c r="F96" s="918" t="s">
        <v>961</v>
      </c>
      <c r="G96" s="14" t="s">
        <v>1131</v>
      </c>
      <c r="H96" s="12" t="s">
        <v>1132</v>
      </c>
      <c r="I96" s="21"/>
    </row>
    <row r="97" spans="2:9" x14ac:dyDescent="0.2">
      <c r="B97" s="8">
        <v>3</v>
      </c>
      <c r="C97" s="8">
        <v>19</v>
      </c>
      <c r="D97" s="14">
        <v>2</v>
      </c>
      <c r="E97" s="918" t="s">
        <v>967</v>
      </c>
      <c r="F97" s="918" t="s">
        <v>964</v>
      </c>
      <c r="G97" s="14" t="s">
        <v>1133</v>
      </c>
      <c r="H97" s="12" t="s">
        <v>1134</v>
      </c>
      <c r="I97" s="21"/>
    </row>
    <row r="98" spans="2:9" x14ac:dyDescent="0.2">
      <c r="B98" s="8">
        <v>3</v>
      </c>
      <c r="C98" s="8">
        <v>19</v>
      </c>
      <c r="D98" s="14">
        <v>2</v>
      </c>
      <c r="E98" s="918" t="s">
        <v>967</v>
      </c>
      <c r="F98" s="918" t="s">
        <v>967</v>
      </c>
      <c r="G98" s="14" t="s">
        <v>1135</v>
      </c>
      <c r="H98" s="12" t="s">
        <v>1136</v>
      </c>
      <c r="I98" s="21"/>
    </row>
    <row r="99" spans="2:9" x14ac:dyDescent="0.2">
      <c r="B99" s="8">
        <v>3</v>
      </c>
      <c r="C99" s="8">
        <v>19</v>
      </c>
      <c r="D99" s="14">
        <v>2</v>
      </c>
      <c r="E99" s="918" t="s">
        <v>967</v>
      </c>
      <c r="F99" s="918" t="s">
        <v>970</v>
      </c>
      <c r="G99" s="14" t="s">
        <v>1137</v>
      </c>
      <c r="H99" s="12" t="s">
        <v>1138</v>
      </c>
      <c r="I99" s="21"/>
    </row>
    <row r="100" spans="2:9" x14ac:dyDescent="0.2">
      <c r="B100" s="8">
        <v>3</v>
      </c>
      <c r="C100" s="8">
        <v>19</v>
      </c>
      <c r="D100" s="14">
        <v>2</v>
      </c>
      <c r="E100" s="918" t="s">
        <v>967</v>
      </c>
      <c r="F100" s="918" t="s">
        <v>973</v>
      </c>
      <c r="G100" s="14" t="s">
        <v>1139</v>
      </c>
      <c r="H100" s="12" t="s">
        <v>1140</v>
      </c>
      <c r="I100" s="21"/>
    </row>
    <row r="101" spans="2:9" x14ac:dyDescent="0.2">
      <c r="B101" s="8"/>
      <c r="C101" s="8"/>
      <c r="D101" s="14"/>
      <c r="E101" s="15" t="s">
        <v>1141</v>
      </c>
      <c r="F101" s="14"/>
      <c r="G101" s="14"/>
      <c r="H101" s="12"/>
      <c r="I101" s="21"/>
    </row>
    <row r="102" spans="2:9" x14ac:dyDescent="0.2">
      <c r="B102" s="8">
        <v>3</v>
      </c>
      <c r="C102" s="8">
        <v>19</v>
      </c>
      <c r="D102" s="14">
        <v>1</v>
      </c>
      <c r="E102" s="918" t="s">
        <v>970</v>
      </c>
      <c r="F102" s="918" t="s">
        <v>946</v>
      </c>
      <c r="G102" s="14" t="s">
        <v>1142</v>
      </c>
      <c r="H102" s="12" t="s">
        <v>1143</v>
      </c>
      <c r="I102" s="21"/>
    </row>
    <row r="103" spans="2:9" x14ac:dyDescent="0.2">
      <c r="B103" s="8">
        <v>3</v>
      </c>
      <c r="C103" s="8">
        <v>19</v>
      </c>
      <c r="D103" s="14">
        <v>1</v>
      </c>
      <c r="E103" s="918" t="s">
        <v>970</v>
      </c>
      <c r="F103" s="918" t="s">
        <v>949</v>
      </c>
      <c r="G103" s="14" t="s">
        <v>1144</v>
      </c>
      <c r="H103" s="12" t="s">
        <v>1145</v>
      </c>
      <c r="I103" s="21"/>
    </row>
    <row r="104" spans="2:9" x14ac:dyDescent="0.2">
      <c r="B104" s="8">
        <v>3</v>
      </c>
      <c r="C104" s="8">
        <v>19</v>
      </c>
      <c r="D104" s="14">
        <v>1</v>
      </c>
      <c r="E104" s="918" t="s">
        <v>970</v>
      </c>
      <c r="F104" s="918" t="s">
        <v>952</v>
      </c>
      <c r="G104" s="14" t="s">
        <v>1146</v>
      </c>
      <c r="H104" s="12" t="s">
        <v>1147</v>
      </c>
      <c r="I104" s="21"/>
    </row>
    <row r="105" spans="2:9" x14ac:dyDescent="0.2">
      <c r="B105" s="8">
        <v>3</v>
      </c>
      <c r="C105" s="8">
        <v>19</v>
      </c>
      <c r="D105" s="14">
        <v>1</v>
      </c>
      <c r="E105" s="918" t="s">
        <v>970</v>
      </c>
      <c r="F105" s="918" t="s">
        <v>955</v>
      </c>
      <c r="G105" s="14" t="s">
        <v>1148</v>
      </c>
      <c r="H105" s="12" t="s">
        <v>1149</v>
      </c>
      <c r="I105" s="21"/>
    </row>
    <row r="106" spans="2:9" x14ac:dyDescent="0.2">
      <c r="B106" s="8">
        <v>3</v>
      </c>
      <c r="C106" s="8">
        <v>19</v>
      </c>
      <c r="D106" s="14">
        <v>1</v>
      </c>
      <c r="E106" s="918" t="s">
        <v>970</v>
      </c>
      <c r="F106" s="918" t="s">
        <v>958</v>
      </c>
      <c r="G106" s="14" t="s">
        <v>1150</v>
      </c>
      <c r="H106" s="12" t="s">
        <v>1151</v>
      </c>
      <c r="I106" s="21"/>
    </row>
    <row r="107" spans="2:9" x14ac:dyDescent="0.2">
      <c r="B107" s="8">
        <v>3</v>
      </c>
      <c r="C107" s="8">
        <v>19</v>
      </c>
      <c r="D107" s="14">
        <v>1</v>
      </c>
      <c r="E107" s="918" t="s">
        <v>970</v>
      </c>
      <c r="F107" s="918" t="s">
        <v>961</v>
      </c>
      <c r="G107" s="14" t="s">
        <v>1152</v>
      </c>
      <c r="H107" s="12" t="s">
        <v>1153</v>
      </c>
      <c r="I107" s="21"/>
    </row>
    <row r="108" spans="2:9" x14ac:dyDescent="0.2">
      <c r="B108" s="8">
        <v>3</v>
      </c>
      <c r="C108" s="8">
        <v>19</v>
      </c>
      <c r="D108" s="14">
        <v>1</v>
      </c>
      <c r="E108" s="918" t="s">
        <v>970</v>
      </c>
      <c r="F108" s="918" t="s">
        <v>964</v>
      </c>
      <c r="G108" s="14" t="s">
        <v>1085</v>
      </c>
      <c r="H108" s="12" t="s">
        <v>1154</v>
      </c>
      <c r="I108" s="21"/>
    </row>
    <row r="109" spans="2:9" x14ac:dyDescent="0.2">
      <c r="B109" s="8">
        <v>3</v>
      </c>
      <c r="C109" s="8">
        <v>19</v>
      </c>
      <c r="D109" s="14">
        <v>1</v>
      </c>
      <c r="E109" s="918" t="s">
        <v>970</v>
      </c>
      <c r="F109" s="918" t="s">
        <v>967</v>
      </c>
      <c r="G109" s="14" t="s">
        <v>1155</v>
      </c>
      <c r="H109" s="12" t="s">
        <v>1156</v>
      </c>
      <c r="I109" s="21"/>
    </row>
    <row r="110" spans="2:9" x14ac:dyDescent="0.2">
      <c r="B110" s="8">
        <v>3</v>
      </c>
      <c r="C110" s="8">
        <v>19</v>
      </c>
      <c r="D110" s="14">
        <v>1</v>
      </c>
      <c r="E110" s="918" t="s">
        <v>970</v>
      </c>
      <c r="F110" s="918" t="s">
        <v>970</v>
      </c>
      <c r="G110" s="14" t="s">
        <v>1157</v>
      </c>
      <c r="H110" s="12" t="s">
        <v>1158</v>
      </c>
      <c r="I110" s="21"/>
    </row>
    <row r="111" spans="2:9" x14ac:dyDescent="0.2">
      <c r="B111" s="8">
        <v>3</v>
      </c>
      <c r="C111" s="8">
        <v>19</v>
      </c>
      <c r="D111" s="14">
        <v>1</v>
      </c>
      <c r="E111" s="918" t="s">
        <v>970</v>
      </c>
      <c r="F111" s="918" t="s">
        <v>973</v>
      </c>
      <c r="G111" s="14" t="s">
        <v>1159</v>
      </c>
      <c r="H111" s="12" t="s">
        <v>1160</v>
      </c>
      <c r="I111" s="21"/>
    </row>
    <row r="112" spans="2:9" x14ac:dyDescent="0.2">
      <c r="B112" s="8">
        <v>3</v>
      </c>
      <c r="C112" s="8">
        <v>19</v>
      </c>
      <c r="D112" s="14">
        <v>1</v>
      </c>
      <c r="E112" s="918" t="s">
        <v>970</v>
      </c>
      <c r="F112" s="918" t="s">
        <v>1039</v>
      </c>
      <c r="G112" s="14" t="s">
        <v>1161</v>
      </c>
      <c r="H112" s="12" t="s">
        <v>1162</v>
      </c>
      <c r="I112" s="21"/>
    </row>
    <row r="113" spans="2:9" x14ac:dyDescent="0.2">
      <c r="B113" s="8">
        <v>3</v>
      </c>
      <c r="C113" s="8">
        <v>19</v>
      </c>
      <c r="D113" s="14">
        <v>1</v>
      </c>
      <c r="E113" s="918" t="s">
        <v>970</v>
      </c>
      <c r="F113" s="918" t="s">
        <v>1042</v>
      </c>
      <c r="G113" s="14" t="s">
        <v>1163</v>
      </c>
      <c r="H113" s="12" t="s">
        <v>1164</v>
      </c>
      <c r="I113" s="21"/>
    </row>
    <row r="114" spans="2:9" x14ac:dyDescent="0.2">
      <c r="B114" s="8">
        <v>3</v>
      </c>
      <c r="C114" s="8">
        <v>19</v>
      </c>
      <c r="D114" s="14">
        <v>1</v>
      </c>
      <c r="E114" s="918" t="s">
        <v>970</v>
      </c>
      <c r="F114" s="918" t="s">
        <v>1045</v>
      </c>
      <c r="G114" s="14" t="s">
        <v>1165</v>
      </c>
      <c r="H114" s="12" t="s">
        <v>1166</v>
      </c>
      <c r="I114" s="21"/>
    </row>
    <row r="115" spans="2:9" x14ac:dyDescent="0.2">
      <c r="B115" s="8">
        <v>3</v>
      </c>
      <c r="C115" s="8">
        <v>19</v>
      </c>
      <c r="D115" s="14">
        <v>1</v>
      </c>
      <c r="E115" s="918" t="s">
        <v>970</v>
      </c>
      <c r="F115" s="918" t="s">
        <v>1048</v>
      </c>
      <c r="G115" s="14" t="s">
        <v>1167</v>
      </c>
      <c r="H115" s="12" t="s">
        <v>1168</v>
      </c>
      <c r="I115" s="21"/>
    </row>
    <row r="116" spans="2:9" x14ac:dyDescent="0.2">
      <c r="B116" s="8">
        <v>3</v>
      </c>
      <c r="C116" s="8">
        <v>19</v>
      </c>
      <c r="D116" s="14">
        <v>1</v>
      </c>
      <c r="E116" s="918" t="s">
        <v>970</v>
      </c>
      <c r="F116" s="918" t="s">
        <v>1169</v>
      </c>
      <c r="G116" s="14" t="s">
        <v>1170</v>
      </c>
      <c r="H116" s="12" t="s">
        <v>1171</v>
      </c>
      <c r="I116" s="21"/>
    </row>
    <row r="117" spans="2:9" x14ac:dyDescent="0.2">
      <c r="B117" s="14"/>
      <c r="C117" s="14"/>
      <c r="D117" s="14"/>
      <c r="E117" s="15" t="s">
        <v>1172</v>
      </c>
      <c r="F117" s="16"/>
      <c r="G117" s="14"/>
      <c r="H117" s="12"/>
      <c r="I117" s="21"/>
    </row>
    <row r="118" spans="2:9" x14ac:dyDescent="0.2">
      <c r="B118" s="14">
        <v>3</v>
      </c>
      <c r="C118" s="14">
        <v>19</v>
      </c>
      <c r="D118" s="14">
        <v>2</v>
      </c>
      <c r="E118" s="16">
        <v>10</v>
      </c>
      <c r="F118" s="918" t="s">
        <v>946</v>
      </c>
      <c r="G118" s="14" t="s">
        <v>1173</v>
      </c>
      <c r="H118" s="12" t="s">
        <v>1174</v>
      </c>
      <c r="I118" s="21"/>
    </row>
    <row r="119" spans="2:9" x14ac:dyDescent="0.2">
      <c r="B119" s="14">
        <v>3</v>
      </c>
      <c r="C119" s="14">
        <v>19</v>
      </c>
      <c r="D119" s="14">
        <v>2</v>
      </c>
      <c r="E119" s="16">
        <v>10</v>
      </c>
      <c r="F119" s="918" t="s">
        <v>949</v>
      </c>
      <c r="G119" s="14" t="s">
        <v>1175</v>
      </c>
      <c r="H119" s="12" t="s">
        <v>1176</v>
      </c>
      <c r="I119" s="21"/>
    </row>
    <row r="120" spans="2:9" x14ac:dyDescent="0.2">
      <c r="B120" s="14">
        <v>3</v>
      </c>
      <c r="C120" s="14">
        <v>19</v>
      </c>
      <c r="D120" s="14">
        <v>2</v>
      </c>
      <c r="E120" s="16">
        <v>10</v>
      </c>
      <c r="F120" s="918" t="s">
        <v>952</v>
      </c>
      <c r="G120" s="14" t="s">
        <v>1177</v>
      </c>
      <c r="H120" s="12" t="s">
        <v>1178</v>
      </c>
      <c r="I120" s="21"/>
    </row>
    <row r="121" spans="2:9" x14ac:dyDescent="0.2">
      <c r="B121" s="14">
        <v>3</v>
      </c>
      <c r="C121" s="14">
        <v>19</v>
      </c>
      <c r="D121" s="14">
        <v>2</v>
      </c>
      <c r="E121" s="16">
        <v>10</v>
      </c>
      <c r="F121" s="918" t="s">
        <v>955</v>
      </c>
      <c r="G121" s="14" t="s">
        <v>1179</v>
      </c>
      <c r="H121" s="12" t="s">
        <v>1180</v>
      </c>
      <c r="I121" s="21"/>
    </row>
    <row r="122" spans="2:9" x14ac:dyDescent="0.2">
      <c r="B122" s="14">
        <v>3</v>
      </c>
      <c r="C122" s="14">
        <v>19</v>
      </c>
      <c r="D122" s="14">
        <v>2</v>
      </c>
      <c r="E122" s="16">
        <v>10</v>
      </c>
      <c r="F122" s="918" t="s">
        <v>958</v>
      </c>
      <c r="G122" s="14" t="s">
        <v>1181</v>
      </c>
      <c r="H122" s="12" t="s">
        <v>1182</v>
      </c>
      <c r="I122" s="21"/>
    </row>
    <row r="123" spans="2:9" x14ac:dyDescent="0.2">
      <c r="B123" s="14">
        <v>3</v>
      </c>
      <c r="C123" s="14">
        <v>19</v>
      </c>
      <c r="D123" s="14">
        <v>2</v>
      </c>
      <c r="E123" s="16">
        <v>10</v>
      </c>
      <c r="F123" s="918" t="s">
        <v>961</v>
      </c>
      <c r="G123" s="14" t="s">
        <v>1183</v>
      </c>
      <c r="H123" s="12" t="s">
        <v>1184</v>
      </c>
      <c r="I123" s="21"/>
    </row>
    <row r="124" spans="2:9" x14ac:dyDescent="0.2">
      <c r="B124" s="14">
        <v>3</v>
      </c>
      <c r="C124" s="14">
        <v>19</v>
      </c>
      <c r="D124" s="14">
        <v>2</v>
      </c>
      <c r="E124" s="16">
        <v>10</v>
      </c>
      <c r="F124" s="918" t="s">
        <v>964</v>
      </c>
      <c r="G124" s="14" t="s">
        <v>1185</v>
      </c>
      <c r="H124" s="12" t="s">
        <v>1186</v>
      </c>
      <c r="I124" s="21"/>
    </row>
    <row r="125" spans="2:9" x14ac:dyDescent="0.2">
      <c r="B125" s="14">
        <v>3</v>
      </c>
      <c r="C125" s="14">
        <v>19</v>
      </c>
      <c r="D125" s="14">
        <v>2</v>
      </c>
      <c r="E125" s="16">
        <v>10</v>
      </c>
      <c r="F125" s="918" t="s">
        <v>967</v>
      </c>
      <c r="G125" s="14" t="s">
        <v>1187</v>
      </c>
      <c r="H125" s="12" t="s">
        <v>1188</v>
      </c>
      <c r="I125" s="21"/>
    </row>
    <row r="126" spans="2:9" x14ac:dyDescent="0.2">
      <c r="B126" s="14">
        <v>3</v>
      </c>
      <c r="C126" s="14">
        <v>19</v>
      </c>
      <c r="D126" s="14">
        <v>2</v>
      </c>
      <c r="E126" s="16">
        <v>10</v>
      </c>
      <c r="F126" s="918" t="s">
        <v>970</v>
      </c>
      <c r="G126" s="14" t="s">
        <v>1189</v>
      </c>
      <c r="H126" s="12" t="s">
        <v>1190</v>
      </c>
      <c r="I126" s="21"/>
    </row>
    <row r="127" spans="2:9" x14ac:dyDescent="0.2">
      <c r="B127" s="14">
        <v>3</v>
      </c>
      <c r="C127" s="14">
        <v>19</v>
      </c>
      <c r="D127" s="14">
        <v>2</v>
      </c>
      <c r="E127" s="16">
        <v>10</v>
      </c>
      <c r="F127" s="918" t="s">
        <v>973</v>
      </c>
      <c r="G127" s="14" t="s">
        <v>1191</v>
      </c>
      <c r="H127" s="12" t="s">
        <v>1192</v>
      </c>
      <c r="I127" s="21"/>
    </row>
    <row r="128" spans="2:9" x14ac:dyDescent="0.2">
      <c r="B128" s="14">
        <v>3</v>
      </c>
      <c r="C128" s="14">
        <v>19</v>
      </c>
      <c r="D128" s="14">
        <v>2</v>
      </c>
      <c r="E128" s="16">
        <v>10</v>
      </c>
      <c r="F128" s="918" t="s">
        <v>1039</v>
      </c>
      <c r="G128" s="14" t="s">
        <v>1193</v>
      </c>
      <c r="H128" s="12" t="s">
        <v>1194</v>
      </c>
      <c r="I128" s="21"/>
    </row>
    <row r="129" spans="2:9" x14ac:dyDescent="0.2">
      <c r="B129" s="14"/>
      <c r="C129" s="14"/>
      <c r="D129" s="14"/>
      <c r="E129" s="15" t="s">
        <v>1195</v>
      </c>
      <c r="F129" s="22"/>
      <c r="G129" s="23"/>
      <c r="H129" s="12"/>
      <c r="I129" s="21"/>
    </row>
    <row r="130" spans="2:9" x14ac:dyDescent="0.2">
      <c r="B130" s="14">
        <v>3</v>
      </c>
      <c r="C130" s="14">
        <v>19</v>
      </c>
      <c r="D130" s="14">
        <v>3</v>
      </c>
      <c r="E130" s="16">
        <v>11</v>
      </c>
      <c r="F130" s="918" t="s">
        <v>946</v>
      </c>
      <c r="G130" s="14" t="s">
        <v>1196</v>
      </c>
      <c r="H130" s="12" t="s">
        <v>1197</v>
      </c>
      <c r="I130" s="21"/>
    </row>
    <row r="131" spans="2:9" x14ac:dyDescent="0.2">
      <c r="B131" s="14">
        <v>3</v>
      </c>
      <c r="C131" s="14">
        <v>19</v>
      </c>
      <c r="D131" s="14">
        <v>3</v>
      </c>
      <c r="E131" s="16">
        <v>11</v>
      </c>
      <c r="F131" s="918" t="s">
        <v>949</v>
      </c>
      <c r="G131" s="14" t="s">
        <v>1198</v>
      </c>
      <c r="H131" s="12" t="s">
        <v>1199</v>
      </c>
      <c r="I131" s="21"/>
    </row>
    <row r="132" spans="2:9" x14ac:dyDescent="0.2">
      <c r="B132" s="14">
        <v>3</v>
      </c>
      <c r="C132" s="14">
        <v>19</v>
      </c>
      <c r="D132" s="14">
        <v>3</v>
      </c>
      <c r="E132" s="16">
        <v>11</v>
      </c>
      <c r="F132" s="918" t="s">
        <v>952</v>
      </c>
      <c r="G132" s="14" t="s">
        <v>1200</v>
      </c>
      <c r="H132" s="12" t="s">
        <v>1201</v>
      </c>
      <c r="I132" s="21"/>
    </row>
    <row r="133" spans="2:9" x14ac:dyDescent="0.2">
      <c r="B133" s="14">
        <v>3</v>
      </c>
      <c r="C133" s="14">
        <v>19</v>
      </c>
      <c r="D133" s="14">
        <v>3</v>
      </c>
      <c r="E133" s="16">
        <v>11</v>
      </c>
      <c r="F133" s="918" t="s">
        <v>955</v>
      </c>
      <c r="G133" s="14" t="s">
        <v>1202</v>
      </c>
      <c r="H133" s="12" t="s">
        <v>1203</v>
      </c>
      <c r="I133" s="21"/>
    </row>
    <row r="134" spans="2:9" x14ac:dyDescent="0.2">
      <c r="B134" s="14">
        <v>3</v>
      </c>
      <c r="C134" s="14">
        <v>19</v>
      </c>
      <c r="D134" s="14">
        <v>3</v>
      </c>
      <c r="E134" s="16">
        <v>11</v>
      </c>
      <c r="F134" s="918" t="s">
        <v>958</v>
      </c>
      <c r="G134" s="14" t="s">
        <v>1204</v>
      </c>
      <c r="H134" s="12" t="s">
        <v>1205</v>
      </c>
      <c r="I134" s="21"/>
    </row>
    <row r="135" spans="2:9" x14ac:dyDescent="0.2">
      <c r="B135" s="14">
        <v>3</v>
      </c>
      <c r="C135" s="14">
        <v>19</v>
      </c>
      <c r="D135" s="14">
        <v>3</v>
      </c>
      <c r="E135" s="16">
        <v>11</v>
      </c>
      <c r="F135" s="918" t="s">
        <v>961</v>
      </c>
      <c r="G135" s="14" t="s">
        <v>1206</v>
      </c>
      <c r="H135" s="12" t="s">
        <v>1207</v>
      </c>
      <c r="I135" s="21"/>
    </row>
    <row r="136" spans="2:9" x14ac:dyDescent="0.2">
      <c r="B136" s="14">
        <v>3</v>
      </c>
      <c r="C136" s="14">
        <v>19</v>
      </c>
      <c r="D136" s="14">
        <v>3</v>
      </c>
      <c r="E136" s="16">
        <v>11</v>
      </c>
      <c r="F136" s="918" t="s">
        <v>964</v>
      </c>
      <c r="G136" s="14" t="s">
        <v>1208</v>
      </c>
      <c r="H136" s="12" t="s">
        <v>1209</v>
      </c>
      <c r="I136" s="21"/>
    </row>
    <row r="137" spans="2:9" x14ac:dyDescent="0.2">
      <c r="B137" s="14">
        <v>3</v>
      </c>
      <c r="C137" s="14">
        <v>19</v>
      </c>
      <c r="D137" s="14">
        <v>3</v>
      </c>
      <c r="E137" s="16">
        <v>11</v>
      </c>
      <c r="F137" s="918" t="s">
        <v>967</v>
      </c>
      <c r="G137" s="14" t="s">
        <v>1210</v>
      </c>
      <c r="H137" s="12" t="s">
        <v>1211</v>
      </c>
      <c r="I137" s="21"/>
    </row>
    <row r="138" spans="2:9" x14ac:dyDescent="0.2">
      <c r="B138" s="14">
        <v>3</v>
      </c>
      <c r="C138" s="14">
        <v>19</v>
      </c>
      <c r="D138" s="14">
        <v>3</v>
      </c>
      <c r="E138" s="16">
        <v>11</v>
      </c>
      <c r="F138" s="918" t="s">
        <v>970</v>
      </c>
      <c r="G138" s="14" t="s">
        <v>1212</v>
      </c>
      <c r="H138" s="12" t="s">
        <v>1213</v>
      </c>
      <c r="I138" s="21"/>
    </row>
    <row r="139" spans="2:9" x14ac:dyDescent="0.2">
      <c r="B139" s="14">
        <v>3</v>
      </c>
      <c r="C139" s="14">
        <v>19</v>
      </c>
      <c r="D139" s="14">
        <v>3</v>
      </c>
      <c r="E139" s="16">
        <v>11</v>
      </c>
      <c r="F139" s="918" t="s">
        <v>973</v>
      </c>
      <c r="G139" s="14" t="s">
        <v>1214</v>
      </c>
      <c r="H139" s="12" t="s">
        <v>1215</v>
      </c>
      <c r="I139" s="21"/>
    </row>
    <row r="140" spans="2:9" x14ac:dyDescent="0.2">
      <c r="B140" s="14"/>
      <c r="C140" s="14"/>
      <c r="D140" s="8"/>
      <c r="E140" s="24" t="s">
        <v>1216</v>
      </c>
      <c r="F140" s="13"/>
      <c r="G140" s="8"/>
      <c r="H140" s="25"/>
      <c r="I140" s="21"/>
    </row>
    <row r="141" spans="2:9" x14ac:dyDescent="0.2">
      <c r="B141" s="14">
        <v>3</v>
      </c>
      <c r="C141" s="14">
        <v>19</v>
      </c>
      <c r="D141" s="8">
        <v>1</v>
      </c>
      <c r="E141" s="13">
        <v>12</v>
      </c>
      <c r="F141" s="917" t="s">
        <v>946</v>
      </c>
      <c r="G141" s="8" t="s">
        <v>1217</v>
      </c>
      <c r="H141" s="25" t="s">
        <v>1218</v>
      </c>
      <c r="I141" s="21"/>
    </row>
    <row r="142" spans="2:9" x14ac:dyDescent="0.2">
      <c r="B142" s="14">
        <v>3</v>
      </c>
      <c r="C142" s="14">
        <v>19</v>
      </c>
      <c r="D142" s="8">
        <v>1</v>
      </c>
      <c r="E142" s="13">
        <v>12</v>
      </c>
      <c r="F142" s="917" t="s">
        <v>949</v>
      </c>
      <c r="G142" s="8" t="s">
        <v>1219</v>
      </c>
      <c r="H142" s="25" t="s">
        <v>1218</v>
      </c>
      <c r="I142" s="21"/>
    </row>
    <row r="143" spans="2:9" x14ac:dyDescent="0.2">
      <c r="B143" s="14">
        <v>3</v>
      </c>
      <c r="C143" s="14">
        <v>19</v>
      </c>
      <c r="D143" s="8">
        <v>1</v>
      </c>
      <c r="E143" s="13">
        <v>12</v>
      </c>
      <c r="F143" s="917" t="s">
        <v>952</v>
      </c>
      <c r="G143" s="8" t="s">
        <v>1220</v>
      </c>
      <c r="H143" s="25" t="s">
        <v>1218</v>
      </c>
      <c r="I143" s="21"/>
    </row>
    <row r="144" spans="2:9" x14ac:dyDescent="0.2">
      <c r="B144" s="14">
        <v>3</v>
      </c>
      <c r="C144" s="14">
        <v>19</v>
      </c>
      <c r="D144" s="8">
        <v>1</v>
      </c>
      <c r="E144" s="13">
        <v>12</v>
      </c>
      <c r="F144" s="917" t="s">
        <v>955</v>
      </c>
      <c r="G144" s="8" t="s">
        <v>1221</v>
      </c>
      <c r="H144" s="25" t="s">
        <v>1218</v>
      </c>
      <c r="I144" s="21"/>
    </row>
    <row r="145" spans="2:9" x14ac:dyDescent="0.2">
      <c r="B145" s="14">
        <v>3</v>
      </c>
      <c r="C145" s="14">
        <v>19</v>
      </c>
      <c r="D145" s="8">
        <v>1</v>
      </c>
      <c r="E145" s="13">
        <v>12</v>
      </c>
      <c r="F145" s="917" t="s">
        <v>958</v>
      </c>
      <c r="G145" s="8" t="s">
        <v>1222</v>
      </c>
      <c r="H145" s="25" t="s">
        <v>1218</v>
      </c>
      <c r="I145" s="21"/>
    </row>
    <row r="146" spans="2:9" x14ac:dyDescent="0.2">
      <c r="B146" s="14">
        <v>3</v>
      </c>
      <c r="C146" s="14">
        <v>19</v>
      </c>
      <c r="D146" s="8">
        <v>1</v>
      </c>
      <c r="E146" s="13">
        <v>12</v>
      </c>
      <c r="F146" s="917" t="s">
        <v>961</v>
      </c>
      <c r="G146" s="8" t="s">
        <v>1223</v>
      </c>
      <c r="H146" s="25" t="s">
        <v>1218</v>
      </c>
      <c r="I146" s="21"/>
    </row>
    <row r="147" spans="2:9" x14ac:dyDescent="0.2">
      <c r="B147" s="14">
        <v>3</v>
      </c>
      <c r="C147" s="14">
        <v>19</v>
      </c>
      <c r="D147" s="8">
        <v>1</v>
      </c>
      <c r="E147" s="13">
        <v>12</v>
      </c>
      <c r="F147" s="917" t="s">
        <v>964</v>
      </c>
      <c r="G147" s="8" t="s">
        <v>1224</v>
      </c>
      <c r="H147" s="25" t="s">
        <v>1218</v>
      </c>
      <c r="I147" s="21"/>
    </row>
    <row r="148" spans="2:9" x14ac:dyDescent="0.2">
      <c r="B148" s="14">
        <v>3</v>
      </c>
      <c r="C148" s="14">
        <v>19</v>
      </c>
      <c r="D148" s="8">
        <v>1</v>
      </c>
      <c r="E148" s="13">
        <v>12</v>
      </c>
      <c r="F148" s="917" t="s">
        <v>967</v>
      </c>
      <c r="G148" s="8" t="s">
        <v>1225</v>
      </c>
      <c r="H148" s="25" t="s">
        <v>1218</v>
      </c>
      <c r="I148" s="21"/>
    </row>
    <row r="149" spans="2:9" x14ac:dyDescent="0.2">
      <c r="B149" s="14">
        <v>3</v>
      </c>
      <c r="C149" s="14">
        <v>19</v>
      </c>
      <c r="D149" s="8">
        <v>1</v>
      </c>
      <c r="E149" s="13">
        <v>12</v>
      </c>
      <c r="F149" s="917" t="s">
        <v>970</v>
      </c>
      <c r="G149" s="8" t="s">
        <v>1226</v>
      </c>
      <c r="H149" s="25" t="s">
        <v>1218</v>
      </c>
      <c r="I149" s="21"/>
    </row>
    <row r="150" spans="2:9" x14ac:dyDescent="0.2">
      <c r="B150" s="14">
        <v>3</v>
      </c>
      <c r="C150" s="14">
        <v>19</v>
      </c>
      <c r="D150" s="8">
        <v>1</v>
      </c>
      <c r="E150" s="13">
        <v>12</v>
      </c>
      <c r="F150" s="917" t="s">
        <v>973</v>
      </c>
      <c r="G150" s="8" t="s">
        <v>1227</v>
      </c>
      <c r="H150" s="25" t="s">
        <v>1218</v>
      </c>
      <c r="I150" s="21"/>
    </row>
    <row r="151" spans="2:9" x14ac:dyDescent="0.2">
      <c r="B151" s="14"/>
      <c r="C151" s="14"/>
      <c r="D151" s="8"/>
      <c r="E151" s="15" t="s">
        <v>1228</v>
      </c>
      <c r="F151" s="16"/>
      <c r="G151" s="14"/>
      <c r="H151" s="12"/>
      <c r="I151" s="21"/>
    </row>
    <row r="152" spans="2:9" x14ac:dyDescent="0.2">
      <c r="B152" s="14">
        <v>3</v>
      </c>
      <c r="C152" s="14">
        <v>19</v>
      </c>
      <c r="D152" s="8">
        <v>1</v>
      </c>
      <c r="E152" s="16">
        <v>13</v>
      </c>
      <c r="F152" s="918" t="s">
        <v>946</v>
      </c>
      <c r="G152" s="14" t="s">
        <v>1229</v>
      </c>
      <c r="H152" s="12" t="s">
        <v>1230</v>
      </c>
      <c r="I152" s="21"/>
    </row>
    <row r="153" spans="2:9" x14ac:dyDescent="0.2">
      <c r="B153" s="14">
        <v>3</v>
      </c>
      <c r="C153" s="14">
        <v>19</v>
      </c>
      <c r="D153" s="8">
        <v>1</v>
      </c>
      <c r="E153" s="16">
        <v>13</v>
      </c>
      <c r="F153" s="918" t="s">
        <v>949</v>
      </c>
      <c r="G153" s="14" t="s">
        <v>1231</v>
      </c>
      <c r="H153" s="12" t="s">
        <v>1232</v>
      </c>
      <c r="I153" s="21"/>
    </row>
    <row r="154" spans="2:9" x14ac:dyDescent="0.2">
      <c r="B154" s="14">
        <v>3</v>
      </c>
      <c r="C154" s="14">
        <v>19</v>
      </c>
      <c r="D154" s="8">
        <v>1</v>
      </c>
      <c r="E154" s="16">
        <v>13</v>
      </c>
      <c r="F154" s="918" t="s">
        <v>952</v>
      </c>
      <c r="G154" s="14" t="s">
        <v>1233</v>
      </c>
      <c r="H154" s="12" t="s">
        <v>1234</v>
      </c>
      <c r="I154" s="21"/>
    </row>
    <row r="155" spans="2:9" x14ac:dyDescent="0.2">
      <c r="B155" s="14">
        <v>3</v>
      </c>
      <c r="C155" s="14">
        <v>19</v>
      </c>
      <c r="D155" s="8">
        <v>1</v>
      </c>
      <c r="E155" s="16">
        <v>13</v>
      </c>
      <c r="F155" s="918" t="s">
        <v>955</v>
      </c>
      <c r="G155" s="14" t="s">
        <v>1235</v>
      </c>
      <c r="H155" s="12" t="s">
        <v>1236</v>
      </c>
      <c r="I155" s="21"/>
    </row>
    <row r="156" spans="2:9" x14ac:dyDescent="0.2">
      <c r="B156" s="14">
        <v>3</v>
      </c>
      <c r="C156" s="14">
        <v>19</v>
      </c>
      <c r="D156" s="8">
        <v>1</v>
      </c>
      <c r="E156" s="16">
        <v>13</v>
      </c>
      <c r="F156" s="918" t="s">
        <v>958</v>
      </c>
      <c r="G156" s="14" t="s">
        <v>1237</v>
      </c>
      <c r="H156" s="12" t="s">
        <v>1238</v>
      </c>
      <c r="I156" s="21"/>
    </row>
    <row r="157" spans="2:9" x14ac:dyDescent="0.2">
      <c r="B157" s="14">
        <v>3</v>
      </c>
      <c r="C157" s="14">
        <v>19</v>
      </c>
      <c r="D157" s="8">
        <v>1</v>
      </c>
      <c r="E157" s="16">
        <v>13</v>
      </c>
      <c r="F157" s="918" t="s">
        <v>961</v>
      </c>
      <c r="G157" s="14" t="s">
        <v>1239</v>
      </c>
      <c r="H157" s="12" t="s">
        <v>1240</v>
      </c>
      <c r="I157" s="21"/>
    </row>
    <row r="158" spans="2:9" x14ac:dyDescent="0.2">
      <c r="B158" s="14">
        <v>3</v>
      </c>
      <c r="C158" s="14">
        <v>19</v>
      </c>
      <c r="D158" s="8">
        <v>1</v>
      </c>
      <c r="E158" s="16">
        <v>13</v>
      </c>
      <c r="F158" s="918" t="s">
        <v>964</v>
      </c>
      <c r="G158" s="14" t="s">
        <v>1241</v>
      </c>
      <c r="H158" s="12" t="s">
        <v>1242</v>
      </c>
      <c r="I158" s="21"/>
    </row>
    <row r="159" spans="2:9" x14ac:dyDescent="0.2">
      <c r="B159" s="14">
        <v>3</v>
      </c>
      <c r="C159" s="14">
        <v>19</v>
      </c>
      <c r="D159" s="8">
        <v>1</v>
      </c>
      <c r="E159" s="16">
        <v>13</v>
      </c>
      <c r="F159" s="918" t="s">
        <v>967</v>
      </c>
      <c r="G159" s="14" t="s">
        <v>1243</v>
      </c>
      <c r="H159" s="12" t="s">
        <v>1244</v>
      </c>
      <c r="I159" s="21"/>
    </row>
    <row r="160" spans="2:9" x14ac:dyDescent="0.2">
      <c r="B160" s="14">
        <v>3</v>
      </c>
      <c r="C160" s="14">
        <v>19</v>
      </c>
      <c r="D160" s="8">
        <v>1</v>
      </c>
      <c r="E160" s="16">
        <v>13</v>
      </c>
      <c r="F160" s="918" t="s">
        <v>970</v>
      </c>
      <c r="G160" s="14" t="s">
        <v>1245</v>
      </c>
      <c r="H160" s="12" t="s">
        <v>1246</v>
      </c>
      <c r="I160" s="21"/>
    </row>
    <row r="161" spans="2:9" x14ac:dyDescent="0.2">
      <c r="B161" s="14">
        <v>3</v>
      </c>
      <c r="C161" s="14">
        <v>19</v>
      </c>
      <c r="D161" s="8">
        <v>1</v>
      </c>
      <c r="E161" s="16">
        <v>13</v>
      </c>
      <c r="F161" s="918" t="s">
        <v>973</v>
      </c>
      <c r="G161" s="14" t="s">
        <v>1247</v>
      </c>
      <c r="H161" s="12" t="s">
        <v>1248</v>
      </c>
      <c r="I161" s="21"/>
    </row>
    <row r="162" spans="2:9" x14ac:dyDescent="0.2">
      <c r="B162" s="14">
        <v>3</v>
      </c>
      <c r="C162" s="14">
        <v>19</v>
      </c>
      <c r="D162" s="8">
        <v>1</v>
      </c>
      <c r="E162" s="16">
        <v>13</v>
      </c>
      <c r="F162" s="918" t="s">
        <v>1039</v>
      </c>
      <c r="G162" s="14" t="s">
        <v>1249</v>
      </c>
      <c r="H162" s="12" t="s">
        <v>1250</v>
      </c>
      <c r="I162" s="21"/>
    </row>
    <row r="163" spans="2:9" x14ac:dyDescent="0.2">
      <c r="B163" s="8"/>
      <c r="C163" s="8"/>
      <c r="D163" s="14"/>
      <c r="E163" s="15" t="s">
        <v>1251</v>
      </c>
      <c r="F163" s="16"/>
      <c r="G163" s="14"/>
      <c r="H163" s="12"/>
      <c r="I163" s="21"/>
    </row>
    <row r="164" spans="2:9" x14ac:dyDescent="0.2">
      <c r="B164" s="14">
        <v>3</v>
      </c>
      <c r="C164" s="14">
        <v>19</v>
      </c>
      <c r="D164" s="14">
        <v>3</v>
      </c>
      <c r="E164" s="16">
        <v>14</v>
      </c>
      <c r="F164" s="918" t="s">
        <v>946</v>
      </c>
      <c r="G164" s="14" t="s">
        <v>1252</v>
      </c>
      <c r="H164" s="12" t="s">
        <v>1253</v>
      </c>
      <c r="I164" s="21"/>
    </row>
    <row r="165" spans="2:9" x14ac:dyDescent="0.2">
      <c r="B165" s="14">
        <v>3</v>
      </c>
      <c r="C165" s="14">
        <v>19</v>
      </c>
      <c r="D165" s="14">
        <v>3</v>
      </c>
      <c r="E165" s="16">
        <v>14</v>
      </c>
      <c r="F165" s="918" t="s">
        <v>949</v>
      </c>
      <c r="G165" s="14" t="s">
        <v>1254</v>
      </c>
      <c r="H165" s="12" t="s">
        <v>1255</v>
      </c>
      <c r="I165" s="21"/>
    </row>
    <row r="166" spans="2:9" x14ac:dyDescent="0.2">
      <c r="B166" s="14">
        <v>3</v>
      </c>
      <c r="C166" s="14">
        <v>19</v>
      </c>
      <c r="D166" s="14">
        <v>3</v>
      </c>
      <c r="E166" s="16">
        <v>14</v>
      </c>
      <c r="F166" s="918" t="s">
        <v>952</v>
      </c>
      <c r="G166" s="14" t="s">
        <v>1256</v>
      </c>
      <c r="H166" s="12" t="s">
        <v>1257</v>
      </c>
      <c r="I166" s="21"/>
    </row>
    <row r="167" spans="2:9" x14ac:dyDescent="0.2">
      <c r="B167" s="14">
        <v>3</v>
      </c>
      <c r="C167" s="14">
        <v>19</v>
      </c>
      <c r="D167" s="14">
        <v>3</v>
      </c>
      <c r="E167" s="16">
        <v>14</v>
      </c>
      <c r="F167" s="918" t="s">
        <v>955</v>
      </c>
      <c r="G167" s="14" t="s">
        <v>1085</v>
      </c>
      <c r="H167" s="12" t="s">
        <v>1258</v>
      </c>
      <c r="I167" s="26" t="s">
        <v>52</v>
      </c>
    </row>
    <row r="168" spans="2:9" ht="21" customHeight="1" x14ac:dyDescent="0.2">
      <c r="B168" s="14">
        <v>3</v>
      </c>
      <c r="C168" s="14">
        <v>19</v>
      </c>
      <c r="D168" s="14">
        <v>3</v>
      </c>
      <c r="E168" s="16">
        <v>14</v>
      </c>
      <c r="F168" s="918" t="s">
        <v>958</v>
      </c>
      <c r="G168" s="14" t="s">
        <v>1259</v>
      </c>
      <c r="H168" s="12" t="s">
        <v>1260</v>
      </c>
      <c r="I168" s="21"/>
    </row>
    <row r="169" spans="2:9" x14ac:dyDescent="0.2">
      <c r="B169" s="14">
        <v>3</v>
      </c>
      <c r="C169" s="14">
        <v>19</v>
      </c>
      <c r="D169" s="14">
        <v>3</v>
      </c>
      <c r="E169" s="16">
        <v>14</v>
      </c>
      <c r="F169" s="918" t="s">
        <v>961</v>
      </c>
      <c r="G169" s="14" t="s">
        <v>1261</v>
      </c>
      <c r="H169" s="12" t="s">
        <v>1262</v>
      </c>
      <c r="I169" s="21"/>
    </row>
    <row r="170" spans="2:9" x14ac:dyDescent="0.2">
      <c r="B170" s="14">
        <v>3</v>
      </c>
      <c r="C170" s="14">
        <v>19</v>
      </c>
      <c r="D170" s="14">
        <v>3</v>
      </c>
      <c r="E170" s="16">
        <v>14</v>
      </c>
      <c r="F170" s="918" t="s">
        <v>964</v>
      </c>
      <c r="G170" s="14" t="s">
        <v>1263</v>
      </c>
      <c r="H170" s="12" t="s">
        <v>1264</v>
      </c>
      <c r="I170" s="21"/>
    </row>
    <row r="171" spans="2:9" x14ac:dyDescent="0.2">
      <c r="B171" s="14">
        <v>3</v>
      </c>
      <c r="C171" s="14">
        <v>19</v>
      </c>
      <c r="D171" s="14">
        <v>3</v>
      </c>
      <c r="E171" s="16">
        <v>14</v>
      </c>
      <c r="F171" s="918" t="s">
        <v>967</v>
      </c>
      <c r="G171" s="14" t="s">
        <v>1265</v>
      </c>
      <c r="H171" s="12" t="s">
        <v>1266</v>
      </c>
      <c r="I171" s="21"/>
    </row>
    <row r="172" spans="2:9" x14ac:dyDescent="0.2">
      <c r="B172" s="14">
        <v>3</v>
      </c>
      <c r="C172" s="14">
        <v>19</v>
      </c>
      <c r="D172" s="14">
        <v>3</v>
      </c>
      <c r="E172" s="16">
        <v>14</v>
      </c>
      <c r="F172" s="918" t="s">
        <v>970</v>
      </c>
      <c r="G172" s="14" t="s">
        <v>1267</v>
      </c>
      <c r="H172" s="12" t="s">
        <v>1268</v>
      </c>
      <c r="I172" s="21"/>
    </row>
    <row r="173" spans="2:9" x14ac:dyDescent="0.2">
      <c r="B173" s="14">
        <v>3</v>
      </c>
      <c r="C173" s="14">
        <v>19</v>
      </c>
      <c r="D173" s="14">
        <v>3</v>
      </c>
      <c r="E173" s="16">
        <v>14</v>
      </c>
      <c r="F173" s="918" t="s">
        <v>973</v>
      </c>
      <c r="G173" s="14" t="s">
        <v>1269</v>
      </c>
      <c r="H173" s="12" t="s">
        <v>1270</v>
      </c>
      <c r="I173" s="21"/>
    </row>
    <row r="174" spans="2:9" x14ac:dyDescent="0.2">
      <c r="B174" s="14"/>
      <c r="C174" s="14"/>
      <c r="D174" s="14"/>
      <c r="E174" s="15" t="s">
        <v>1271</v>
      </c>
      <c r="F174" s="16"/>
      <c r="G174" s="14"/>
      <c r="H174" s="12"/>
      <c r="I174" s="21"/>
    </row>
    <row r="175" spans="2:9" x14ac:dyDescent="0.2">
      <c r="B175" s="14">
        <v>3</v>
      </c>
      <c r="C175" s="14">
        <v>19</v>
      </c>
      <c r="D175" s="14">
        <v>3</v>
      </c>
      <c r="E175" s="16">
        <v>15</v>
      </c>
      <c r="F175" s="918" t="s">
        <v>946</v>
      </c>
      <c r="G175" s="14" t="s">
        <v>1272</v>
      </c>
      <c r="H175" s="12" t="s">
        <v>1273</v>
      </c>
      <c r="I175" s="21"/>
    </row>
    <row r="176" spans="2:9" x14ac:dyDescent="0.2">
      <c r="B176" s="14">
        <v>3</v>
      </c>
      <c r="C176" s="14">
        <v>19</v>
      </c>
      <c r="D176" s="14">
        <v>3</v>
      </c>
      <c r="E176" s="16">
        <v>15</v>
      </c>
      <c r="F176" s="918" t="s">
        <v>949</v>
      </c>
      <c r="G176" s="14" t="s">
        <v>1274</v>
      </c>
      <c r="H176" s="12" t="s">
        <v>1275</v>
      </c>
      <c r="I176" s="21"/>
    </row>
    <row r="177" spans="2:9" x14ac:dyDescent="0.2">
      <c r="B177" s="14">
        <v>3</v>
      </c>
      <c r="C177" s="14">
        <v>19</v>
      </c>
      <c r="D177" s="14">
        <v>3</v>
      </c>
      <c r="E177" s="16">
        <v>15</v>
      </c>
      <c r="F177" s="918" t="s">
        <v>952</v>
      </c>
      <c r="G177" s="14" t="s">
        <v>1276</v>
      </c>
      <c r="H177" s="12" t="s">
        <v>1277</v>
      </c>
      <c r="I177" s="21"/>
    </row>
    <row r="178" spans="2:9" x14ac:dyDescent="0.2">
      <c r="B178" s="14">
        <v>3</v>
      </c>
      <c r="C178" s="14">
        <v>19</v>
      </c>
      <c r="D178" s="14">
        <v>3</v>
      </c>
      <c r="E178" s="16">
        <v>15</v>
      </c>
      <c r="F178" s="918" t="s">
        <v>955</v>
      </c>
      <c r="G178" s="14" t="s">
        <v>1278</v>
      </c>
      <c r="H178" s="12" t="s">
        <v>1279</v>
      </c>
      <c r="I178" s="21"/>
    </row>
    <row r="179" spans="2:9" x14ac:dyDescent="0.2">
      <c r="B179" s="14">
        <v>3</v>
      </c>
      <c r="C179" s="14">
        <v>19</v>
      </c>
      <c r="D179" s="14">
        <v>3</v>
      </c>
      <c r="E179" s="16">
        <v>15</v>
      </c>
      <c r="F179" s="918" t="s">
        <v>958</v>
      </c>
      <c r="G179" s="14" t="s">
        <v>1280</v>
      </c>
      <c r="H179" s="12" t="s">
        <v>1281</v>
      </c>
      <c r="I179" s="21"/>
    </row>
    <row r="180" spans="2:9" x14ac:dyDescent="0.2">
      <c r="B180" s="14">
        <v>3</v>
      </c>
      <c r="C180" s="14">
        <v>19</v>
      </c>
      <c r="D180" s="14">
        <v>3</v>
      </c>
      <c r="E180" s="16">
        <v>15</v>
      </c>
      <c r="F180" s="918" t="s">
        <v>961</v>
      </c>
      <c r="G180" s="14" t="s">
        <v>1282</v>
      </c>
      <c r="H180" s="12" t="s">
        <v>1283</v>
      </c>
      <c r="I180" s="21"/>
    </row>
    <row r="181" spans="2:9" x14ac:dyDescent="0.2">
      <c r="B181" s="14">
        <v>3</v>
      </c>
      <c r="C181" s="14">
        <v>19</v>
      </c>
      <c r="D181" s="14">
        <v>3</v>
      </c>
      <c r="E181" s="16">
        <v>15</v>
      </c>
      <c r="F181" s="918" t="s">
        <v>964</v>
      </c>
      <c r="G181" s="14" t="s">
        <v>1284</v>
      </c>
      <c r="H181" s="12" t="s">
        <v>1285</v>
      </c>
      <c r="I181" s="21"/>
    </row>
    <row r="182" spans="2:9" x14ac:dyDescent="0.2">
      <c r="B182" s="14">
        <v>3</v>
      </c>
      <c r="C182" s="14">
        <v>19</v>
      </c>
      <c r="D182" s="14">
        <v>3</v>
      </c>
      <c r="E182" s="16">
        <v>15</v>
      </c>
      <c r="F182" s="918" t="s">
        <v>967</v>
      </c>
      <c r="G182" s="14" t="s">
        <v>1286</v>
      </c>
      <c r="H182" s="12" t="s">
        <v>1287</v>
      </c>
      <c r="I182" s="21"/>
    </row>
    <row r="183" spans="2:9" x14ac:dyDescent="0.2">
      <c r="B183" s="14">
        <v>3</v>
      </c>
      <c r="C183" s="14">
        <v>19</v>
      </c>
      <c r="D183" s="14">
        <v>3</v>
      </c>
      <c r="E183" s="16">
        <v>15</v>
      </c>
      <c r="F183" s="918" t="s">
        <v>970</v>
      </c>
      <c r="G183" s="14" t="s">
        <v>1288</v>
      </c>
      <c r="H183" s="12" t="s">
        <v>1289</v>
      </c>
      <c r="I183" s="21"/>
    </row>
    <row r="184" spans="2:9" x14ac:dyDescent="0.2">
      <c r="B184" s="14">
        <v>3</v>
      </c>
      <c r="C184" s="14">
        <v>19</v>
      </c>
      <c r="D184" s="14">
        <v>3</v>
      </c>
      <c r="E184" s="16">
        <v>15</v>
      </c>
      <c r="F184" s="918" t="s">
        <v>973</v>
      </c>
      <c r="G184" s="14" t="s">
        <v>1290</v>
      </c>
      <c r="H184" s="12" t="s">
        <v>1291</v>
      </c>
      <c r="I184" s="21"/>
    </row>
    <row r="185" spans="2:9" x14ac:dyDescent="0.2">
      <c r="B185" s="14"/>
      <c r="C185" s="14"/>
      <c r="D185" s="14"/>
      <c r="E185" s="15" t="s">
        <v>1292</v>
      </c>
      <c r="F185" s="16"/>
      <c r="G185" s="14"/>
      <c r="H185" s="12"/>
      <c r="I185" s="21"/>
    </row>
    <row r="186" spans="2:9" x14ac:dyDescent="0.2">
      <c r="B186" s="14">
        <v>3</v>
      </c>
      <c r="C186" s="14">
        <v>19</v>
      </c>
      <c r="D186" s="14">
        <v>3</v>
      </c>
      <c r="E186" s="16">
        <v>16</v>
      </c>
      <c r="F186" s="918" t="s">
        <v>946</v>
      </c>
      <c r="G186" s="14" t="s">
        <v>1293</v>
      </c>
      <c r="H186" s="12" t="s">
        <v>1294</v>
      </c>
      <c r="I186" s="21"/>
    </row>
    <row r="187" spans="2:9" x14ac:dyDescent="0.2">
      <c r="B187" s="14">
        <v>3</v>
      </c>
      <c r="C187" s="14">
        <v>19</v>
      </c>
      <c r="D187" s="14">
        <v>3</v>
      </c>
      <c r="E187" s="16">
        <v>16</v>
      </c>
      <c r="F187" s="918" t="s">
        <v>949</v>
      </c>
      <c r="G187" s="14" t="s">
        <v>1295</v>
      </c>
      <c r="H187" s="12" t="s">
        <v>1296</v>
      </c>
      <c r="I187" s="21"/>
    </row>
    <row r="188" spans="2:9" x14ac:dyDescent="0.2">
      <c r="B188" s="14">
        <v>3</v>
      </c>
      <c r="C188" s="14">
        <v>19</v>
      </c>
      <c r="D188" s="14">
        <v>3</v>
      </c>
      <c r="E188" s="16">
        <v>16</v>
      </c>
      <c r="F188" s="918" t="s">
        <v>952</v>
      </c>
      <c r="G188" s="14" t="s">
        <v>1297</v>
      </c>
      <c r="H188" s="12" t="s">
        <v>1298</v>
      </c>
      <c r="I188" s="21"/>
    </row>
    <row r="189" spans="2:9" x14ac:dyDescent="0.2">
      <c r="B189" s="14">
        <v>3</v>
      </c>
      <c r="C189" s="14">
        <v>19</v>
      </c>
      <c r="D189" s="14">
        <v>3</v>
      </c>
      <c r="E189" s="16">
        <v>16</v>
      </c>
      <c r="F189" s="918" t="s">
        <v>955</v>
      </c>
      <c r="G189" s="14" t="s">
        <v>1299</v>
      </c>
      <c r="H189" s="12" t="s">
        <v>1300</v>
      </c>
      <c r="I189" s="21"/>
    </row>
    <row r="190" spans="2:9" x14ac:dyDescent="0.2">
      <c r="B190" s="14">
        <v>3</v>
      </c>
      <c r="C190" s="14">
        <v>19</v>
      </c>
      <c r="D190" s="14">
        <v>3</v>
      </c>
      <c r="E190" s="16">
        <v>16</v>
      </c>
      <c r="F190" s="918" t="s">
        <v>958</v>
      </c>
      <c r="G190" s="14" t="s">
        <v>1301</v>
      </c>
      <c r="H190" s="12" t="s">
        <v>1302</v>
      </c>
      <c r="I190" s="21"/>
    </row>
    <row r="191" spans="2:9" x14ac:dyDescent="0.2">
      <c r="B191" s="14">
        <v>3</v>
      </c>
      <c r="C191" s="14">
        <v>19</v>
      </c>
      <c r="D191" s="14">
        <v>3</v>
      </c>
      <c r="E191" s="16">
        <v>16</v>
      </c>
      <c r="F191" s="918" t="s">
        <v>961</v>
      </c>
      <c r="G191" s="14" t="s">
        <v>1303</v>
      </c>
      <c r="H191" s="12" t="s">
        <v>1304</v>
      </c>
      <c r="I191" s="21"/>
    </row>
    <row r="192" spans="2:9" x14ac:dyDescent="0.2">
      <c r="B192" s="14">
        <v>3</v>
      </c>
      <c r="C192" s="14">
        <v>19</v>
      </c>
      <c r="D192" s="14">
        <v>3</v>
      </c>
      <c r="E192" s="16">
        <v>16</v>
      </c>
      <c r="F192" s="918" t="s">
        <v>964</v>
      </c>
      <c r="G192" s="14" t="s">
        <v>1305</v>
      </c>
      <c r="H192" s="12" t="s">
        <v>1306</v>
      </c>
      <c r="I192" s="21"/>
    </row>
    <row r="193" spans="2:10" x14ac:dyDescent="0.2">
      <c r="B193" s="14">
        <v>3</v>
      </c>
      <c r="C193" s="14">
        <v>19</v>
      </c>
      <c r="D193" s="14">
        <v>3</v>
      </c>
      <c r="E193" s="16">
        <v>16</v>
      </c>
      <c r="F193" s="918" t="s">
        <v>967</v>
      </c>
      <c r="G193" s="14" t="s">
        <v>1307</v>
      </c>
      <c r="H193" s="12" t="s">
        <v>1308</v>
      </c>
      <c r="I193" s="21"/>
    </row>
    <row r="194" spans="2:10" x14ac:dyDescent="0.2">
      <c r="B194" s="14">
        <v>3</v>
      </c>
      <c r="C194" s="14">
        <v>19</v>
      </c>
      <c r="D194" s="14">
        <v>3</v>
      </c>
      <c r="E194" s="16">
        <v>16</v>
      </c>
      <c r="F194" s="918" t="s">
        <v>970</v>
      </c>
      <c r="G194" s="14" t="s">
        <v>1309</v>
      </c>
      <c r="H194" s="12" t="s">
        <v>1310</v>
      </c>
      <c r="I194" s="21"/>
    </row>
    <row r="195" spans="2:10" x14ac:dyDescent="0.2">
      <c r="B195" s="14">
        <v>3</v>
      </c>
      <c r="C195" s="14">
        <v>19</v>
      </c>
      <c r="D195" s="14">
        <v>3</v>
      </c>
      <c r="E195" s="16">
        <v>16</v>
      </c>
      <c r="F195" s="918" t="s">
        <v>973</v>
      </c>
      <c r="G195" s="14" t="s">
        <v>1311</v>
      </c>
      <c r="H195" s="12" t="s">
        <v>1312</v>
      </c>
      <c r="I195" s="21"/>
    </row>
    <row r="196" spans="2:10" x14ac:dyDescent="0.2">
      <c r="B196" s="14"/>
      <c r="C196" s="14"/>
      <c r="D196" s="14"/>
      <c r="E196" s="15" t="s">
        <v>1313</v>
      </c>
      <c r="F196" s="16"/>
      <c r="G196" s="14"/>
      <c r="H196" s="12"/>
      <c r="I196" s="21"/>
    </row>
    <row r="197" spans="2:10" x14ac:dyDescent="0.2">
      <c r="B197" s="14">
        <v>3</v>
      </c>
      <c r="C197" s="14">
        <v>19</v>
      </c>
      <c r="D197" s="14">
        <v>1</v>
      </c>
      <c r="E197" s="16">
        <v>17</v>
      </c>
      <c r="F197" s="918" t="s">
        <v>946</v>
      </c>
      <c r="G197" s="14" t="s">
        <v>1314</v>
      </c>
      <c r="H197" s="12" t="s">
        <v>1315</v>
      </c>
      <c r="I197" s="21"/>
    </row>
    <row r="198" spans="2:10" x14ac:dyDescent="0.2">
      <c r="B198" s="14">
        <v>3</v>
      </c>
      <c r="C198" s="14">
        <v>19</v>
      </c>
      <c r="D198" s="14">
        <v>1</v>
      </c>
      <c r="E198" s="16">
        <v>17</v>
      </c>
      <c r="F198" s="918" t="s">
        <v>949</v>
      </c>
      <c r="G198" s="14" t="s">
        <v>1316</v>
      </c>
      <c r="H198" s="12" t="s">
        <v>1317</v>
      </c>
      <c r="I198" s="21"/>
    </row>
    <row r="199" spans="2:10" x14ac:dyDescent="0.2">
      <c r="B199" s="14">
        <v>3</v>
      </c>
      <c r="C199" s="14">
        <v>19</v>
      </c>
      <c r="D199" s="14">
        <v>1</v>
      </c>
      <c r="E199" s="16">
        <v>17</v>
      </c>
      <c r="F199" s="918" t="s">
        <v>952</v>
      </c>
      <c r="G199" s="14" t="s">
        <v>1318</v>
      </c>
      <c r="H199" s="12" t="s">
        <v>1319</v>
      </c>
      <c r="I199" s="21"/>
    </row>
    <row r="200" spans="2:10" x14ac:dyDescent="0.2">
      <c r="B200" s="14">
        <v>3</v>
      </c>
      <c r="C200" s="14">
        <v>19</v>
      </c>
      <c r="D200" s="14">
        <v>1</v>
      </c>
      <c r="E200" s="16">
        <v>17</v>
      </c>
      <c r="F200" s="918" t="s">
        <v>955</v>
      </c>
      <c r="G200" s="14" t="s">
        <v>1320</v>
      </c>
      <c r="H200" s="12" t="s">
        <v>1321</v>
      </c>
      <c r="I200" s="21"/>
    </row>
    <row r="201" spans="2:10" x14ac:dyDescent="0.2">
      <c r="B201" s="14">
        <v>3</v>
      </c>
      <c r="C201" s="14">
        <v>19</v>
      </c>
      <c r="D201" s="14">
        <v>1</v>
      </c>
      <c r="E201" s="16">
        <v>17</v>
      </c>
      <c r="F201" s="918" t="s">
        <v>958</v>
      </c>
      <c r="G201" s="14" t="s">
        <v>1322</v>
      </c>
      <c r="H201" s="12" t="s">
        <v>1323</v>
      </c>
      <c r="I201" s="21"/>
    </row>
    <row r="202" spans="2:10" x14ac:dyDescent="0.2">
      <c r="B202" s="14">
        <v>3</v>
      </c>
      <c r="C202" s="14">
        <v>19</v>
      </c>
      <c r="D202" s="14">
        <v>1</v>
      </c>
      <c r="E202" s="16">
        <v>17</v>
      </c>
      <c r="F202" s="918" t="s">
        <v>961</v>
      </c>
      <c r="G202" s="14" t="s">
        <v>1324</v>
      </c>
      <c r="H202" s="12" t="s">
        <v>1325</v>
      </c>
      <c r="I202" s="21"/>
    </row>
    <row r="203" spans="2:10" x14ac:dyDescent="0.2">
      <c r="B203" s="14">
        <v>3</v>
      </c>
      <c r="C203" s="14">
        <v>19</v>
      </c>
      <c r="D203" s="14">
        <v>1</v>
      </c>
      <c r="E203" s="16">
        <v>17</v>
      </c>
      <c r="F203" s="918" t="s">
        <v>964</v>
      </c>
      <c r="G203" s="14" t="s">
        <v>1326</v>
      </c>
      <c r="H203" s="12" t="s">
        <v>1327</v>
      </c>
      <c r="I203" s="21"/>
    </row>
    <row r="204" spans="2:10" x14ac:dyDescent="0.2">
      <c r="B204" s="14">
        <v>3</v>
      </c>
      <c r="C204" s="14">
        <v>19</v>
      </c>
      <c r="D204" s="14">
        <v>1</v>
      </c>
      <c r="E204" s="16">
        <v>17</v>
      </c>
      <c r="F204" s="918" t="s">
        <v>967</v>
      </c>
      <c r="G204" s="14" t="s">
        <v>1328</v>
      </c>
      <c r="H204" s="12" t="s">
        <v>1329</v>
      </c>
      <c r="I204" s="21"/>
    </row>
    <row r="205" spans="2:10" x14ac:dyDescent="0.2">
      <c r="B205" s="14">
        <v>3</v>
      </c>
      <c r="C205" s="14">
        <v>19</v>
      </c>
      <c r="D205" s="14">
        <v>1</v>
      </c>
      <c r="E205" s="16">
        <v>17</v>
      </c>
      <c r="F205" s="918" t="s">
        <v>970</v>
      </c>
      <c r="G205" s="14" t="s">
        <v>1330</v>
      </c>
      <c r="H205" s="12" t="s">
        <v>1331</v>
      </c>
      <c r="I205" s="21"/>
    </row>
    <row r="206" spans="2:10" x14ac:dyDescent="0.2">
      <c r="B206" s="14">
        <v>3</v>
      </c>
      <c r="C206" s="14">
        <v>19</v>
      </c>
      <c r="D206" s="14">
        <v>1</v>
      </c>
      <c r="E206" s="16">
        <v>17</v>
      </c>
      <c r="F206" s="918" t="s">
        <v>973</v>
      </c>
      <c r="G206" s="14" t="s">
        <v>1332</v>
      </c>
      <c r="H206" s="12" t="s">
        <v>1333</v>
      </c>
      <c r="I206" s="21"/>
    </row>
    <row r="207" spans="2:10" x14ac:dyDescent="0.2">
      <c r="B207" s="14">
        <v>3</v>
      </c>
      <c r="C207" s="14">
        <v>19</v>
      </c>
      <c r="D207" s="14">
        <v>1</v>
      </c>
      <c r="E207" s="16">
        <v>17</v>
      </c>
      <c r="F207" s="918" t="s">
        <v>1039</v>
      </c>
      <c r="G207" s="14" t="s">
        <v>1334</v>
      </c>
      <c r="H207" s="12" t="s">
        <v>1335</v>
      </c>
      <c r="I207" s="21"/>
    </row>
    <row r="208" spans="2:10" x14ac:dyDescent="0.2">
      <c r="B208" s="14"/>
      <c r="C208" s="14"/>
      <c r="D208" s="14"/>
      <c r="E208" s="15" t="s">
        <v>1336</v>
      </c>
      <c r="F208" s="16"/>
      <c r="G208" s="14"/>
      <c r="H208" s="12"/>
      <c r="I208" s="17"/>
      <c r="J208" s="18"/>
    </row>
    <row r="209" spans="2:10" x14ac:dyDescent="0.2">
      <c r="B209" s="14">
        <v>3</v>
      </c>
      <c r="C209" s="14">
        <v>19</v>
      </c>
      <c r="D209" s="14">
        <v>1</v>
      </c>
      <c r="E209" s="16">
        <v>18</v>
      </c>
      <c r="F209" s="918" t="s">
        <v>946</v>
      </c>
      <c r="G209" s="14" t="s">
        <v>1337</v>
      </c>
      <c r="H209" s="12" t="s">
        <v>1338</v>
      </c>
      <c r="I209" s="17"/>
      <c r="J209" s="18"/>
    </row>
    <row r="210" spans="2:10" x14ac:dyDescent="0.2">
      <c r="B210" s="14">
        <v>3</v>
      </c>
      <c r="C210" s="14">
        <v>19</v>
      </c>
      <c r="D210" s="14">
        <v>1</v>
      </c>
      <c r="E210" s="16">
        <v>18</v>
      </c>
      <c r="F210" s="918" t="s">
        <v>949</v>
      </c>
      <c r="G210" s="14" t="s">
        <v>1339</v>
      </c>
      <c r="H210" s="12" t="s">
        <v>1340</v>
      </c>
      <c r="I210" s="17"/>
      <c r="J210" s="18"/>
    </row>
    <row r="211" spans="2:10" x14ac:dyDescent="0.2">
      <c r="B211" s="14">
        <v>3</v>
      </c>
      <c r="C211" s="14">
        <v>19</v>
      </c>
      <c r="D211" s="14">
        <v>1</v>
      </c>
      <c r="E211" s="16">
        <v>18</v>
      </c>
      <c r="F211" s="918" t="s">
        <v>952</v>
      </c>
      <c r="G211" s="14" t="s">
        <v>1341</v>
      </c>
      <c r="H211" s="12" t="s">
        <v>1342</v>
      </c>
      <c r="I211" s="17"/>
      <c r="J211" s="18"/>
    </row>
    <row r="212" spans="2:10" x14ac:dyDescent="0.2">
      <c r="B212" s="14">
        <v>3</v>
      </c>
      <c r="C212" s="14">
        <v>19</v>
      </c>
      <c r="D212" s="14">
        <v>1</v>
      </c>
      <c r="E212" s="16">
        <v>18</v>
      </c>
      <c r="F212" s="918" t="s">
        <v>955</v>
      </c>
      <c r="G212" s="14" t="s">
        <v>1343</v>
      </c>
      <c r="H212" s="12" t="s">
        <v>1344</v>
      </c>
      <c r="I212" s="17"/>
      <c r="J212" s="18"/>
    </row>
    <row r="213" spans="2:10" x14ac:dyDescent="0.2">
      <c r="B213" s="14">
        <v>3</v>
      </c>
      <c r="C213" s="14">
        <v>19</v>
      </c>
      <c r="D213" s="14">
        <v>1</v>
      </c>
      <c r="E213" s="16">
        <v>18</v>
      </c>
      <c r="F213" s="918" t="s">
        <v>958</v>
      </c>
      <c r="G213" s="14" t="s">
        <v>1345</v>
      </c>
      <c r="H213" s="12" t="s">
        <v>1346</v>
      </c>
      <c r="I213" s="17"/>
      <c r="J213" s="18"/>
    </row>
    <row r="214" spans="2:10" x14ac:dyDescent="0.2">
      <c r="B214" s="14">
        <v>3</v>
      </c>
      <c r="C214" s="14">
        <v>19</v>
      </c>
      <c r="D214" s="14">
        <v>1</v>
      </c>
      <c r="E214" s="16">
        <v>18</v>
      </c>
      <c r="F214" s="918" t="s">
        <v>961</v>
      </c>
      <c r="G214" s="14" t="s">
        <v>1347</v>
      </c>
      <c r="H214" s="12" t="s">
        <v>1348</v>
      </c>
      <c r="I214" s="17"/>
      <c r="J214" s="18"/>
    </row>
    <row r="215" spans="2:10" x14ac:dyDescent="0.2">
      <c r="B215" s="14">
        <v>3</v>
      </c>
      <c r="C215" s="14">
        <v>19</v>
      </c>
      <c r="D215" s="14">
        <v>1</v>
      </c>
      <c r="E215" s="16">
        <v>18</v>
      </c>
      <c r="F215" s="918" t="s">
        <v>964</v>
      </c>
      <c r="G215" s="14" t="s">
        <v>1349</v>
      </c>
      <c r="H215" s="12" t="s">
        <v>1350</v>
      </c>
      <c r="I215" s="17"/>
      <c r="J215" s="18"/>
    </row>
    <row r="216" spans="2:10" x14ac:dyDescent="0.2">
      <c r="B216" s="14">
        <v>3</v>
      </c>
      <c r="C216" s="14">
        <v>19</v>
      </c>
      <c r="D216" s="14">
        <v>1</v>
      </c>
      <c r="E216" s="16">
        <v>18</v>
      </c>
      <c r="F216" s="918" t="s">
        <v>967</v>
      </c>
      <c r="G216" s="14" t="s">
        <v>1351</v>
      </c>
      <c r="H216" s="12" t="s">
        <v>1352</v>
      </c>
      <c r="I216" s="17"/>
      <c r="J216" s="18"/>
    </row>
    <row r="217" spans="2:10" x14ac:dyDescent="0.2">
      <c r="B217" s="14">
        <v>3</v>
      </c>
      <c r="C217" s="14">
        <v>19</v>
      </c>
      <c r="D217" s="14">
        <v>1</v>
      </c>
      <c r="E217" s="16">
        <v>18</v>
      </c>
      <c r="F217" s="918" t="s">
        <v>970</v>
      </c>
      <c r="G217" s="14" t="s">
        <v>1353</v>
      </c>
      <c r="H217" s="12" t="s">
        <v>1354</v>
      </c>
      <c r="I217" s="17"/>
      <c r="J217" s="18"/>
    </row>
    <row r="218" spans="2:10" x14ac:dyDescent="0.2">
      <c r="B218" s="14">
        <v>3</v>
      </c>
      <c r="C218" s="14">
        <v>19</v>
      </c>
      <c r="D218" s="14">
        <v>1</v>
      </c>
      <c r="E218" s="16">
        <v>18</v>
      </c>
      <c r="F218" s="918" t="s">
        <v>973</v>
      </c>
      <c r="G218" s="14" t="s">
        <v>1355</v>
      </c>
      <c r="H218" s="12" t="s">
        <v>1356</v>
      </c>
      <c r="I218" s="17"/>
      <c r="J218" s="18"/>
    </row>
    <row r="219" spans="2:10" ht="18.75" x14ac:dyDescent="0.25">
      <c r="B219" s="14"/>
      <c r="C219" s="14"/>
      <c r="D219" s="14"/>
      <c r="E219" s="15" t="s">
        <v>1357</v>
      </c>
      <c r="F219" s="16"/>
      <c r="G219" s="14"/>
      <c r="H219" s="12"/>
      <c r="I219" s="19"/>
      <c r="J219" s="20"/>
    </row>
    <row r="220" spans="2:10" ht="18.75" x14ac:dyDescent="0.25">
      <c r="B220" s="14">
        <v>3</v>
      </c>
      <c r="C220" s="14">
        <v>19</v>
      </c>
      <c r="D220" s="14">
        <v>2</v>
      </c>
      <c r="E220" s="16">
        <v>19</v>
      </c>
      <c r="F220" s="918" t="s">
        <v>946</v>
      </c>
      <c r="G220" s="14" t="s">
        <v>1358</v>
      </c>
      <c r="H220" s="12" t="s">
        <v>1359</v>
      </c>
      <c r="I220" s="19"/>
      <c r="J220" s="20"/>
    </row>
    <row r="221" spans="2:10" ht="18.75" x14ac:dyDescent="0.25">
      <c r="B221" s="14">
        <v>3</v>
      </c>
      <c r="C221" s="14">
        <v>19</v>
      </c>
      <c r="D221" s="14">
        <v>2</v>
      </c>
      <c r="E221" s="16">
        <v>19</v>
      </c>
      <c r="F221" s="918" t="s">
        <v>949</v>
      </c>
      <c r="G221" s="14" t="s">
        <v>1360</v>
      </c>
      <c r="H221" s="12" t="s">
        <v>1361</v>
      </c>
      <c r="I221" s="19"/>
      <c r="J221" s="20"/>
    </row>
    <row r="222" spans="2:10" ht="18.75" x14ac:dyDescent="0.25">
      <c r="B222" s="14">
        <v>3</v>
      </c>
      <c r="C222" s="14">
        <v>19</v>
      </c>
      <c r="D222" s="14">
        <v>2</v>
      </c>
      <c r="E222" s="16">
        <v>19</v>
      </c>
      <c r="F222" s="918" t="s">
        <v>952</v>
      </c>
      <c r="G222" s="14" t="s">
        <v>1362</v>
      </c>
      <c r="H222" s="12" t="s">
        <v>1363</v>
      </c>
      <c r="I222" s="19"/>
      <c r="J222" s="20"/>
    </row>
    <row r="223" spans="2:10" ht="18.75" x14ac:dyDescent="0.25">
      <c r="B223" s="14">
        <v>3</v>
      </c>
      <c r="C223" s="14">
        <v>19</v>
      </c>
      <c r="D223" s="14">
        <v>2</v>
      </c>
      <c r="E223" s="16">
        <v>19</v>
      </c>
      <c r="F223" s="918" t="s">
        <v>955</v>
      </c>
      <c r="G223" s="14" t="s">
        <v>1364</v>
      </c>
      <c r="H223" s="12" t="s">
        <v>1365</v>
      </c>
      <c r="I223" s="19"/>
      <c r="J223" s="20"/>
    </row>
    <row r="224" spans="2:10" ht="18.75" x14ac:dyDescent="0.25">
      <c r="B224" s="14">
        <v>3</v>
      </c>
      <c r="C224" s="14">
        <v>19</v>
      </c>
      <c r="D224" s="14">
        <v>2</v>
      </c>
      <c r="E224" s="16">
        <v>19</v>
      </c>
      <c r="F224" s="918" t="s">
        <v>958</v>
      </c>
      <c r="G224" s="14" t="s">
        <v>1366</v>
      </c>
      <c r="H224" s="12" t="s">
        <v>1367</v>
      </c>
      <c r="I224" s="19"/>
      <c r="J224" s="20"/>
    </row>
    <row r="225" spans="2:10" ht="18.75" x14ac:dyDescent="0.25">
      <c r="B225" s="14">
        <v>3</v>
      </c>
      <c r="C225" s="14">
        <v>19</v>
      </c>
      <c r="D225" s="14">
        <v>2</v>
      </c>
      <c r="E225" s="16">
        <v>19</v>
      </c>
      <c r="F225" s="918" t="s">
        <v>961</v>
      </c>
      <c r="G225" s="14" t="s">
        <v>1368</v>
      </c>
      <c r="H225" s="12" t="s">
        <v>1369</v>
      </c>
      <c r="I225" s="19"/>
      <c r="J225" s="20"/>
    </row>
    <row r="226" spans="2:10" ht="18.75" x14ac:dyDescent="0.25">
      <c r="B226" s="14">
        <v>3</v>
      </c>
      <c r="C226" s="14">
        <v>19</v>
      </c>
      <c r="D226" s="14">
        <v>2</v>
      </c>
      <c r="E226" s="16">
        <v>19</v>
      </c>
      <c r="F226" s="918" t="s">
        <v>964</v>
      </c>
      <c r="G226" s="14" t="s">
        <v>1370</v>
      </c>
      <c r="H226" s="12" t="s">
        <v>1371</v>
      </c>
      <c r="I226" s="19"/>
      <c r="J226" s="20"/>
    </row>
    <row r="227" spans="2:10" ht="18.75" x14ac:dyDescent="0.25">
      <c r="B227" s="14">
        <v>3</v>
      </c>
      <c r="C227" s="14">
        <v>19</v>
      </c>
      <c r="D227" s="14">
        <v>2</v>
      </c>
      <c r="E227" s="16">
        <v>19</v>
      </c>
      <c r="F227" s="918" t="s">
        <v>967</v>
      </c>
      <c r="G227" s="14" t="s">
        <v>1372</v>
      </c>
      <c r="H227" s="12" t="s">
        <v>1373</v>
      </c>
      <c r="I227" s="19"/>
      <c r="J227" s="20"/>
    </row>
    <row r="228" spans="2:10" ht="18.75" x14ac:dyDescent="0.25">
      <c r="B228" s="14">
        <v>3</v>
      </c>
      <c r="C228" s="14">
        <v>19</v>
      </c>
      <c r="D228" s="14">
        <v>2</v>
      </c>
      <c r="E228" s="16">
        <v>19</v>
      </c>
      <c r="F228" s="918" t="s">
        <v>970</v>
      </c>
      <c r="G228" s="14" t="s">
        <v>1374</v>
      </c>
      <c r="H228" s="12" t="s">
        <v>1375</v>
      </c>
      <c r="I228" s="19"/>
      <c r="J228" s="20"/>
    </row>
    <row r="229" spans="2:10" ht="18.75" x14ac:dyDescent="0.25">
      <c r="B229" s="14">
        <v>3</v>
      </c>
      <c r="C229" s="14">
        <v>19</v>
      </c>
      <c r="D229" s="14">
        <v>2</v>
      </c>
      <c r="E229" s="16">
        <v>19</v>
      </c>
      <c r="F229" s="918" t="s">
        <v>973</v>
      </c>
      <c r="G229" s="14" t="s">
        <v>1376</v>
      </c>
      <c r="H229" s="12" t="s">
        <v>1377</v>
      </c>
      <c r="I229" s="19"/>
      <c r="J229" s="20"/>
    </row>
    <row r="230" spans="2:10" ht="18.75" x14ac:dyDescent="0.25">
      <c r="B230" s="14"/>
      <c r="C230" s="14"/>
      <c r="D230" s="14"/>
      <c r="E230" s="15" t="s">
        <v>1378</v>
      </c>
      <c r="F230" s="16"/>
      <c r="G230" s="14"/>
      <c r="H230" s="12"/>
      <c r="I230" s="19"/>
      <c r="J230" s="20"/>
    </row>
    <row r="231" spans="2:10" ht="18.75" x14ac:dyDescent="0.25">
      <c r="B231" s="14">
        <v>3</v>
      </c>
      <c r="C231" s="14">
        <v>19</v>
      </c>
      <c r="D231" s="14">
        <v>2</v>
      </c>
      <c r="E231" s="16">
        <v>20</v>
      </c>
      <c r="F231" s="918" t="s">
        <v>946</v>
      </c>
      <c r="G231" s="14" t="s">
        <v>1379</v>
      </c>
      <c r="H231" s="12" t="s">
        <v>1380</v>
      </c>
      <c r="I231" s="19"/>
      <c r="J231" s="20"/>
    </row>
    <row r="232" spans="2:10" ht="18.75" x14ac:dyDescent="0.25">
      <c r="B232" s="14">
        <v>3</v>
      </c>
      <c r="C232" s="14">
        <v>19</v>
      </c>
      <c r="D232" s="14">
        <v>2</v>
      </c>
      <c r="E232" s="16">
        <v>20</v>
      </c>
      <c r="F232" s="918" t="s">
        <v>949</v>
      </c>
      <c r="G232" s="14" t="s">
        <v>1381</v>
      </c>
      <c r="H232" s="12" t="s">
        <v>1382</v>
      </c>
      <c r="I232" s="19"/>
      <c r="J232" s="20"/>
    </row>
    <row r="233" spans="2:10" ht="18.75" x14ac:dyDescent="0.25">
      <c r="B233" s="14">
        <v>3</v>
      </c>
      <c r="C233" s="14">
        <v>19</v>
      </c>
      <c r="D233" s="14">
        <v>2</v>
      </c>
      <c r="E233" s="16">
        <v>20</v>
      </c>
      <c r="F233" s="918" t="s">
        <v>952</v>
      </c>
      <c r="G233" s="14" t="s">
        <v>1383</v>
      </c>
      <c r="H233" s="12" t="s">
        <v>1384</v>
      </c>
      <c r="I233" s="19"/>
      <c r="J233" s="20"/>
    </row>
    <row r="234" spans="2:10" ht="18.75" x14ac:dyDescent="0.25">
      <c r="B234" s="14">
        <v>3</v>
      </c>
      <c r="C234" s="14">
        <v>19</v>
      </c>
      <c r="D234" s="14">
        <v>2</v>
      </c>
      <c r="E234" s="16">
        <v>20</v>
      </c>
      <c r="F234" s="918" t="s">
        <v>955</v>
      </c>
      <c r="G234" s="14" t="s">
        <v>1385</v>
      </c>
      <c r="H234" s="12" t="s">
        <v>1386</v>
      </c>
      <c r="I234" s="19"/>
      <c r="J234" s="20"/>
    </row>
    <row r="235" spans="2:10" ht="18.75" x14ac:dyDescent="0.25">
      <c r="B235" s="14">
        <v>3</v>
      </c>
      <c r="C235" s="14">
        <v>19</v>
      </c>
      <c r="D235" s="14">
        <v>2</v>
      </c>
      <c r="E235" s="16">
        <v>20</v>
      </c>
      <c r="F235" s="918" t="s">
        <v>958</v>
      </c>
      <c r="G235" s="14" t="s">
        <v>1387</v>
      </c>
      <c r="H235" s="12" t="s">
        <v>1388</v>
      </c>
      <c r="I235" s="19"/>
      <c r="J235" s="20"/>
    </row>
    <row r="236" spans="2:10" ht="18.75" x14ac:dyDescent="0.25">
      <c r="B236" s="14">
        <v>3</v>
      </c>
      <c r="C236" s="14">
        <v>19</v>
      </c>
      <c r="D236" s="14">
        <v>2</v>
      </c>
      <c r="E236" s="16">
        <v>20</v>
      </c>
      <c r="F236" s="918" t="s">
        <v>961</v>
      </c>
      <c r="G236" s="14" t="s">
        <v>1389</v>
      </c>
      <c r="H236" s="12" t="s">
        <v>1390</v>
      </c>
      <c r="I236" s="19"/>
      <c r="J236" s="20"/>
    </row>
    <row r="237" spans="2:10" ht="18.75" x14ac:dyDescent="0.25">
      <c r="B237" s="14">
        <v>3</v>
      </c>
      <c r="C237" s="14">
        <v>19</v>
      </c>
      <c r="D237" s="14">
        <v>2</v>
      </c>
      <c r="E237" s="16">
        <v>20</v>
      </c>
      <c r="F237" s="918" t="s">
        <v>964</v>
      </c>
      <c r="G237" s="14" t="s">
        <v>1391</v>
      </c>
      <c r="H237" s="12" t="s">
        <v>1392</v>
      </c>
      <c r="I237" s="19"/>
      <c r="J237" s="20"/>
    </row>
    <row r="238" spans="2:10" ht="18.75" x14ac:dyDescent="0.25">
      <c r="B238" s="14">
        <v>3</v>
      </c>
      <c r="C238" s="14">
        <v>19</v>
      </c>
      <c r="D238" s="14">
        <v>2</v>
      </c>
      <c r="E238" s="16">
        <v>20</v>
      </c>
      <c r="F238" s="918" t="s">
        <v>967</v>
      </c>
      <c r="G238" s="14" t="s">
        <v>1393</v>
      </c>
      <c r="H238" s="12" t="s">
        <v>1394</v>
      </c>
      <c r="I238" s="19"/>
      <c r="J238" s="20"/>
    </row>
    <row r="239" spans="2:10" ht="18.75" x14ac:dyDescent="0.25">
      <c r="B239" s="14">
        <v>3</v>
      </c>
      <c r="C239" s="14">
        <v>19</v>
      </c>
      <c r="D239" s="14">
        <v>2</v>
      </c>
      <c r="E239" s="16">
        <v>20</v>
      </c>
      <c r="F239" s="918" t="s">
        <v>970</v>
      </c>
      <c r="G239" s="14" t="s">
        <v>1395</v>
      </c>
      <c r="H239" s="12" t="s">
        <v>1396</v>
      </c>
      <c r="I239" s="19"/>
      <c r="J239" s="20"/>
    </row>
    <row r="240" spans="2:10" ht="18.75" x14ac:dyDescent="0.25">
      <c r="B240" s="14">
        <v>3</v>
      </c>
      <c r="C240" s="14">
        <v>19</v>
      </c>
      <c r="D240" s="14">
        <v>2</v>
      </c>
      <c r="E240" s="16">
        <v>20</v>
      </c>
      <c r="F240" s="918" t="s">
        <v>973</v>
      </c>
      <c r="G240" s="14" t="s">
        <v>1397</v>
      </c>
      <c r="H240" s="12" t="s">
        <v>1398</v>
      </c>
      <c r="I240" s="19"/>
      <c r="J240" s="20"/>
    </row>
    <row r="241" spans="2:10" ht="18.75" x14ac:dyDescent="0.25">
      <c r="B241" s="14"/>
      <c r="C241" s="14"/>
      <c r="D241" s="14"/>
      <c r="E241" s="15" t="s">
        <v>1399</v>
      </c>
      <c r="F241" s="16"/>
      <c r="G241" s="14"/>
      <c r="H241" s="12"/>
      <c r="I241" s="19"/>
      <c r="J241" s="20"/>
    </row>
    <row r="242" spans="2:10" ht="18.75" x14ac:dyDescent="0.25">
      <c r="B242" s="14">
        <v>3</v>
      </c>
      <c r="C242" s="14">
        <v>19</v>
      </c>
      <c r="D242" s="14">
        <v>1</v>
      </c>
      <c r="E242" s="16">
        <v>21</v>
      </c>
      <c r="F242" s="918" t="s">
        <v>946</v>
      </c>
      <c r="G242" s="14" t="s">
        <v>1400</v>
      </c>
      <c r="H242" s="12" t="s">
        <v>1401</v>
      </c>
      <c r="I242" s="19"/>
      <c r="J242" s="20"/>
    </row>
    <row r="243" spans="2:10" ht="18.75" x14ac:dyDescent="0.25">
      <c r="B243" s="14">
        <v>3</v>
      </c>
      <c r="C243" s="14">
        <v>19</v>
      </c>
      <c r="D243" s="14">
        <v>1</v>
      </c>
      <c r="E243" s="16">
        <v>21</v>
      </c>
      <c r="F243" s="918" t="s">
        <v>949</v>
      </c>
      <c r="G243" s="14" t="s">
        <v>1402</v>
      </c>
      <c r="H243" s="12" t="s">
        <v>1403</v>
      </c>
      <c r="I243" s="19"/>
      <c r="J243" s="20"/>
    </row>
    <row r="244" spans="2:10" ht="18.75" x14ac:dyDescent="0.25">
      <c r="B244" s="14">
        <v>3</v>
      </c>
      <c r="C244" s="14">
        <v>19</v>
      </c>
      <c r="D244" s="14">
        <v>1</v>
      </c>
      <c r="E244" s="16">
        <v>21</v>
      </c>
      <c r="F244" s="918" t="s">
        <v>952</v>
      </c>
      <c r="G244" s="14" t="s">
        <v>1404</v>
      </c>
      <c r="H244" s="12" t="s">
        <v>1405</v>
      </c>
      <c r="I244" s="19"/>
      <c r="J244" s="20"/>
    </row>
    <row r="245" spans="2:10" ht="18.75" x14ac:dyDescent="0.25">
      <c r="B245" s="14">
        <v>3</v>
      </c>
      <c r="C245" s="14">
        <v>19</v>
      </c>
      <c r="D245" s="14">
        <v>1</v>
      </c>
      <c r="E245" s="16">
        <v>21</v>
      </c>
      <c r="F245" s="918" t="s">
        <v>955</v>
      </c>
      <c r="G245" s="14" t="s">
        <v>1406</v>
      </c>
      <c r="H245" s="12" t="s">
        <v>1407</v>
      </c>
      <c r="I245" s="19"/>
      <c r="J245" s="20"/>
    </row>
    <row r="246" spans="2:10" ht="18.75" x14ac:dyDescent="0.25">
      <c r="B246" s="14">
        <v>3</v>
      </c>
      <c r="C246" s="14">
        <v>19</v>
      </c>
      <c r="D246" s="14">
        <v>1</v>
      </c>
      <c r="E246" s="16">
        <v>21</v>
      </c>
      <c r="F246" s="918" t="s">
        <v>958</v>
      </c>
      <c r="G246" s="14" t="s">
        <v>1408</v>
      </c>
      <c r="H246" s="12" t="s">
        <v>1409</v>
      </c>
      <c r="I246" s="19"/>
      <c r="J246" s="20"/>
    </row>
    <row r="247" spans="2:10" ht="18.75" x14ac:dyDescent="0.25">
      <c r="B247" s="14">
        <v>3</v>
      </c>
      <c r="C247" s="14">
        <v>19</v>
      </c>
      <c r="D247" s="14">
        <v>1</v>
      </c>
      <c r="E247" s="16">
        <v>21</v>
      </c>
      <c r="F247" s="918" t="s">
        <v>961</v>
      </c>
      <c r="G247" s="14" t="s">
        <v>1410</v>
      </c>
      <c r="H247" s="12" t="s">
        <v>1411</v>
      </c>
      <c r="I247" s="19"/>
      <c r="J247" s="20"/>
    </row>
    <row r="248" spans="2:10" ht="18.75" x14ac:dyDescent="0.25">
      <c r="B248" s="14">
        <v>3</v>
      </c>
      <c r="C248" s="14">
        <v>19</v>
      </c>
      <c r="D248" s="14">
        <v>1</v>
      </c>
      <c r="E248" s="16">
        <v>21</v>
      </c>
      <c r="F248" s="918" t="s">
        <v>964</v>
      </c>
      <c r="G248" s="14" t="s">
        <v>1412</v>
      </c>
      <c r="H248" s="12" t="s">
        <v>1413</v>
      </c>
      <c r="I248" s="19"/>
      <c r="J248" s="20"/>
    </row>
    <row r="249" spans="2:10" ht="18.75" x14ac:dyDescent="0.25">
      <c r="B249" s="14">
        <v>3</v>
      </c>
      <c r="C249" s="14">
        <v>19</v>
      </c>
      <c r="D249" s="14">
        <v>1</v>
      </c>
      <c r="E249" s="16">
        <v>21</v>
      </c>
      <c r="F249" s="918" t="s">
        <v>967</v>
      </c>
      <c r="G249" s="14" t="s">
        <v>1414</v>
      </c>
      <c r="H249" s="12" t="s">
        <v>1415</v>
      </c>
      <c r="I249" s="19"/>
      <c r="J249" s="20"/>
    </row>
    <row r="250" spans="2:10" ht="18.75" x14ac:dyDescent="0.25">
      <c r="B250" s="14">
        <v>3</v>
      </c>
      <c r="C250" s="14">
        <v>19</v>
      </c>
      <c r="D250" s="14">
        <v>1</v>
      </c>
      <c r="E250" s="16">
        <v>21</v>
      </c>
      <c r="F250" s="918" t="s">
        <v>970</v>
      </c>
      <c r="G250" s="14" t="s">
        <v>1416</v>
      </c>
      <c r="H250" s="12" t="s">
        <v>1417</v>
      </c>
      <c r="I250" s="19"/>
      <c r="J250" s="20"/>
    </row>
    <row r="251" spans="2:10" ht="18.75" x14ac:dyDescent="0.25">
      <c r="B251" s="14">
        <v>3</v>
      </c>
      <c r="C251" s="14">
        <v>19</v>
      </c>
      <c r="D251" s="14">
        <v>1</v>
      </c>
      <c r="E251" s="16">
        <v>21</v>
      </c>
      <c r="F251" s="918" t="s">
        <v>973</v>
      </c>
      <c r="G251" s="14" t="s">
        <v>1418</v>
      </c>
      <c r="H251" s="12" t="s">
        <v>1419</v>
      </c>
      <c r="I251" s="19"/>
      <c r="J251" s="20"/>
    </row>
    <row r="252" spans="2:10" ht="18.75" x14ac:dyDescent="0.25">
      <c r="B252" s="14">
        <v>3</v>
      </c>
      <c r="C252" s="14">
        <v>19</v>
      </c>
      <c r="D252" s="14">
        <v>1</v>
      </c>
      <c r="E252" s="16">
        <v>21</v>
      </c>
      <c r="F252" s="918" t="s">
        <v>1039</v>
      </c>
      <c r="G252" s="14" t="s">
        <v>1420</v>
      </c>
      <c r="H252" s="12" t="s">
        <v>1421</v>
      </c>
      <c r="I252" s="19"/>
      <c r="J252" s="20"/>
    </row>
    <row r="253" spans="2:10" ht="18.75" x14ac:dyDescent="0.25">
      <c r="B253" s="14">
        <v>3</v>
      </c>
      <c r="C253" s="14">
        <v>19</v>
      </c>
      <c r="D253" s="14">
        <v>1</v>
      </c>
      <c r="E253" s="16">
        <v>21</v>
      </c>
      <c r="F253" s="918" t="s">
        <v>1042</v>
      </c>
      <c r="G253" s="14" t="s">
        <v>1422</v>
      </c>
      <c r="H253" s="12" t="s">
        <v>1423</v>
      </c>
      <c r="I253" s="19"/>
      <c r="J253" s="20"/>
    </row>
    <row r="254" spans="2:10" ht="18.75" x14ac:dyDescent="0.25">
      <c r="B254" s="14">
        <v>3</v>
      </c>
      <c r="C254" s="14">
        <v>19</v>
      </c>
      <c r="D254" s="14">
        <v>1</v>
      </c>
      <c r="E254" s="16">
        <v>21</v>
      </c>
      <c r="F254" s="918" t="s">
        <v>1045</v>
      </c>
      <c r="G254" s="14" t="s">
        <v>1334</v>
      </c>
      <c r="H254" s="12" t="s">
        <v>1424</v>
      </c>
      <c r="I254" s="19"/>
      <c r="J254" s="20"/>
    </row>
    <row r="255" spans="2:10" ht="18.75" x14ac:dyDescent="0.25">
      <c r="B255" s="14"/>
      <c r="C255" s="14"/>
      <c r="D255" s="14"/>
      <c r="E255" s="15" t="s">
        <v>1425</v>
      </c>
      <c r="F255" s="16"/>
      <c r="G255" s="14"/>
      <c r="H255" s="12"/>
      <c r="I255" s="19"/>
      <c r="J255" s="20"/>
    </row>
    <row r="256" spans="2:10" ht="18.75" x14ac:dyDescent="0.25">
      <c r="B256" s="14">
        <v>3</v>
      </c>
      <c r="C256" s="14">
        <v>19</v>
      </c>
      <c r="D256" s="14">
        <v>3</v>
      </c>
      <c r="E256" s="16">
        <v>22</v>
      </c>
      <c r="F256" s="918" t="s">
        <v>946</v>
      </c>
      <c r="G256" s="14" t="s">
        <v>1426</v>
      </c>
      <c r="H256" s="12" t="s">
        <v>1427</v>
      </c>
      <c r="I256" s="19"/>
      <c r="J256" s="20"/>
    </row>
    <row r="257" spans="2:10" ht="18.75" x14ac:dyDescent="0.25">
      <c r="B257" s="14">
        <v>3</v>
      </c>
      <c r="C257" s="14">
        <v>19</v>
      </c>
      <c r="D257" s="14">
        <v>3</v>
      </c>
      <c r="E257" s="16">
        <v>22</v>
      </c>
      <c r="F257" s="918" t="s">
        <v>949</v>
      </c>
      <c r="G257" s="14" t="s">
        <v>1428</v>
      </c>
      <c r="H257" s="12" t="s">
        <v>1429</v>
      </c>
      <c r="I257" s="19"/>
      <c r="J257" s="20"/>
    </row>
    <row r="258" spans="2:10" ht="18.75" x14ac:dyDescent="0.25">
      <c r="B258" s="14">
        <v>3</v>
      </c>
      <c r="C258" s="14">
        <v>19</v>
      </c>
      <c r="D258" s="14">
        <v>3</v>
      </c>
      <c r="E258" s="16">
        <v>22</v>
      </c>
      <c r="F258" s="918" t="s">
        <v>952</v>
      </c>
      <c r="G258" s="14" t="s">
        <v>1430</v>
      </c>
      <c r="H258" s="12" t="s">
        <v>1431</v>
      </c>
      <c r="I258" s="19"/>
      <c r="J258" s="20"/>
    </row>
    <row r="259" spans="2:10" ht="18.75" x14ac:dyDescent="0.25">
      <c r="B259" s="14">
        <v>3</v>
      </c>
      <c r="C259" s="14">
        <v>19</v>
      </c>
      <c r="D259" s="14">
        <v>3</v>
      </c>
      <c r="E259" s="16">
        <v>22</v>
      </c>
      <c r="F259" s="918" t="s">
        <v>955</v>
      </c>
      <c r="G259" s="14" t="s">
        <v>1432</v>
      </c>
      <c r="H259" s="12" t="s">
        <v>1433</v>
      </c>
      <c r="I259" s="19"/>
      <c r="J259" s="20"/>
    </row>
    <row r="260" spans="2:10" ht="18.75" x14ac:dyDescent="0.25">
      <c r="B260" s="14">
        <v>3</v>
      </c>
      <c r="C260" s="14">
        <v>19</v>
      </c>
      <c r="D260" s="14">
        <v>3</v>
      </c>
      <c r="E260" s="16">
        <v>22</v>
      </c>
      <c r="F260" s="918" t="s">
        <v>958</v>
      </c>
      <c r="G260" s="14" t="s">
        <v>1434</v>
      </c>
      <c r="H260" s="12" t="s">
        <v>1435</v>
      </c>
      <c r="I260" s="19"/>
      <c r="J260" s="20"/>
    </row>
    <row r="261" spans="2:10" ht="18.75" x14ac:dyDescent="0.25">
      <c r="B261" s="14">
        <v>3</v>
      </c>
      <c r="C261" s="14">
        <v>19</v>
      </c>
      <c r="D261" s="14">
        <v>3</v>
      </c>
      <c r="E261" s="16">
        <v>22</v>
      </c>
      <c r="F261" s="918" t="s">
        <v>961</v>
      </c>
      <c r="G261" s="14" t="s">
        <v>1436</v>
      </c>
      <c r="H261" s="12" t="s">
        <v>1437</v>
      </c>
      <c r="I261" s="19"/>
      <c r="J261" s="20"/>
    </row>
    <row r="262" spans="2:10" ht="18.75" x14ac:dyDescent="0.25">
      <c r="B262" s="14">
        <v>3</v>
      </c>
      <c r="C262" s="14">
        <v>19</v>
      </c>
      <c r="D262" s="14">
        <v>3</v>
      </c>
      <c r="E262" s="16">
        <v>22</v>
      </c>
      <c r="F262" s="918" t="s">
        <v>964</v>
      </c>
      <c r="G262" s="14" t="s">
        <v>1438</v>
      </c>
      <c r="H262" s="12" t="s">
        <v>1439</v>
      </c>
      <c r="I262" s="19"/>
      <c r="J262" s="20"/>
    </row>
    <row r="263" spans="2:10" ht="18.75" x14ac:dyDescent="0.25">
      <c r="B263" s="14">
        <v>3</v>
      </c>
      <c r="C263" s="14">
        <v>19</v>
      </c>
      <c r="D263" s="14">
        <v>3</v>
      </c>
      <c r="E263" s="16">
        <v>22</v>
      </c>
      <c r="F263" s="918" t="s">
        <v>967</v>
      </c>
      <c r="G263" s="14" t="s">
        <v>1440</v>
      </c>
      <c r="H263" s="12" t="s">
        <v>1441</v>
      </c>
      <c r="I263" s="19"/>
      <c r="J263" s="20"/>
    </row>
    <row r="264" spans="2:10" ht="18.75" x14ac:dyDescent="0.25">
      <c r="B264" s="14">
        <v>3</v>
      </c>
      <c r="C264" s="14">
        <v>19</v>
      </c>
      <c r="D264" s="14">
        <v>3</v>
      </c>
      <c r="E264" s="16">
        <v>22</v>
      </c>
      <c r="F264" s="918" t="s">
        <v>970</v>
      </c>
      <c r="G264" s="14" t="s">
        <v>1442</v>
      </c>
      <c r="H264" s="12" t="s">
        <v>1443</v>
      </c>
      <c r="I264" s="19"/>
      <c r="J264" s="20"/>
    </row>
    <row r="265" spans="2:10" ht="18.75" x14ac:dyDescent="0.25">
      <c r="B265" s="14">
        <v>3</v>
      </c>
      <c r="C265" s="14">
        <v>19</v>
      </c>
      <c r="D265" s="14">
        <v>3</v>
      </c>
      <c r="E265" s="16">
        <v>22</v>
      </c>
      <c r="F265" s="918" t="s">
        <v>973</v>
      </c>
      <c r="G265" s="14" t="s">
        <v>1444</v>
      </c>
      <c r="H265" s="12" t="s">
        <v>1445</v>
      </c>
      <c r="I265" s="19"/>
      <c r="J265" s="20"/>
    </row>
    <row r="266" spans="2:10" ht="18.75" x14ac:dyDescent="0.25">
      <c r="B266" s="14"/>
      <c r="C266" s="14"/>
      <c r="D266" s="14"/>
      <c r="E266" s="15" t="s">
        <v>1446</v>
      </c>
      <c r="F266" s="16"/>
      <c r="G266" s="14"/>
      <c r="H266" s="12"/>
      <c r="I266" s="19"/>
      <c r="J266" s="20"/>
    </row>
    <row r="267" spans="2:10" ht="18.75" x14ac:dyDescent="0.25">
      <c r="B267" s="14">
        <v>3</v>
      </c>
      <c r="C267" s="14">
        <v>19</v>
      </c>
      <c r="D267" s="14">
        <v>3</v>
      </c>
      <c r="E267" s="16">
        <v>23</v>
      </c>
      <c r="F267" s="918" t="s">
        <v>946</v>
      </c>
      <c r="G267" s="14" t="s">
        <v>1447</v>
      </c>
      <c r="H267" s="12" t="s">
        <v>1448</v>
      </c>
      <c r="I267" s="19"/>
      <c r="J267" s="20"/>
    </row>
    <row r="268" spans="2:10" ht="18.75" x14ac:dyDescent="0.25">
      <c r="B268" s="14">
        <v>3</v>
      </c>
      <c r="C268" s="14">
        <v>19</v>
      </c>
      <c r="D268" s="14">
        <v>3</v>
      </c>
      <c r="E268" s="16">
        <v>23</v>
      </c>
      <c r="F268" s="918" t="s">
        <v>949</v>
      </c>
      <c r="G268" s="14" t="s">
        <v>1449</v>
      </c>
      <c r="H268" s="12" t="s">
        <v>1450</v>
      </c>
      <c r="I268" s="19"/>
      <c r="J268" s="20"/>
    </row>
    <row r="269" spans="2:10" ht="18.75" x14ac:dyDescent="0.25">
      <c r="B269" s="14">
        <v>3</v>
      </c>
      <c r="C269" s="14">
        <v>19</v>
      </c>
      <c r="D269" s="14">
        <v>3</v>
      </c>
      <c r="E269" s="16">
        <v>23</v>
      </c>
      <c r="F269" s="918" t="s">
        <v>952</v>
      </c>
      <c r="G269" s="14" t="s">
        <v>1451</v>
      </c>
      <c r="H269" s="12" t="s">
        <v>1452</v>
      </c>
      <c r="I269" s="19"/>
      <c r="J269" s="20"/>
    </row>
    <row r="270" spans="2:10" ht="18.75" x14ac:dyDescent="0.25">
      <c r="B270" s="14">
        <v>3</v>
      </c>
      <c r="C270" s="14">
        <v>19</v>
      </c>
      <c r="D270" s="14">
        <v>3</v>
      </c>
      <c r="E270" s="16">
        <v>23</v>
      </c>
      <c r="F270" s="918" t="s">
        <v>955</v>
      </c>
      <c r="G270" s="14" t="s">
        <v>1453</v>
      </c>
      <c r="H270" s="12" t="s">
        <v>1454</v>
      </c>
      <c r="I270" s="19"/>
      <c r="J270" s="20"/>
    </row>
    <row r="271" spans="2:10" ht="18.75" x14ac:dyDescent="0.25">
      <c r="B271" s="14">
        <v>3</v>
      </c>
      <c r="C271" s="14">
        <v>19</v>
      </c>
      <c r="D271" s="14">
        <v>3</v>
      </c>
      <c r="E271" s="16">
        <v>23</v>
      </c>
      <c r="F271" s="918" t="s">
        <v>958</v>
      </c>
      <c r="G271" s="14" t="s">
        <v>1455</v>
      </c>
      <c r="H271" s="12" t="s">
        <v>1456</v>
      </c>
      <c r="I271" s="19"/>
      <c r="J271" s="20"/>
    </row>
    <row r="272" spans="2:10" ht="18.75" x14ac:dyDescent="0.25">
      <c r="B272" s="14">
        <v>3</v>
      </c>
      <c r="C272" s="14">
        <v>19</v>
      </c>
      <c r="D272" s="14">
        <v>3</v>
      </c>
      <c r="E272" s="16">
        <v>23</v>
      </c>
      <c r="F272" s="918" t="s">
        <v>961</v>
      </c>
      <c r="G272" s="14" t="s">
        <v>1457</v>
      </c>
      <c r="H272" s="12" t="s">
        <v>1458</v>
      </c>
      <c r="I272" s="19"/>
      <c r="J272" s="20"/>
    </row>
    <row r="273" spans="2:10" ht="18.75" x14ac:dyDescent="0.25">
      <c r="B273" s="14">
        <v>3</v>
      </c>
      <c r="C273" s="14">
        <v>19</v>
      </c>
      <c r="D273" s="14">
        <v>3</v>
      </c>
      <c r="E273" s="16">
        <v>23</v>
      </c>
      <c r="F273" s="918" t="s">
        <v>964</v>
      </c>
      <c r="G273" s="14" t="s">
        <v>1459</v>
      </c>
      <c r="H273" s="12" t="s">
        <v>1460</v>
      </c>
      <c r="I273" s="19"/>
      <c r="J273" s="20"/>
    </row>
    <row r="274" spans="2:10" ht="18.75" x14ac:dyDescent="0.25">
      <c r="B274" s="14">
        <v>3</v>
      </c>
      <c r="C274" s="14">
        <v>19</v>
      </c>
      <c r="D274" s="14">
        <v>3</v>
      </c>
      <c r="E274" s="16">
        <v>23</v>
      </c>
      <c r="F274" s="918" t="s">
        <v>967</v>
      </c>
      <c r="G274" s="14" t="s">
        <v>1461</v>
      </c>
      <c r="H274" s="12" t="s">
        <v>1462</v>
      </c>
      <c r="I274" s="19"/>
      <c r="J274" s="20"/>
    </row>
    <row r="275" spans="2:10" ht="18.75" x14ac:dyDescent="0.25">
      <c r="B275" s="14">
        <v>3</v>
      </c>
      <c r="C275" s="14">
        <v>19</v>
      </c>
      <c r="D275" s="14">
        <v>3</v>
      </c>
      <c r="E275" s="16">
        <v>23</v>
      </c>
      <c r="F275" s="918" t="s">
        <v>970</v>
      </c>
      <c r="G275" s="14" t="s">
        <v>1463</v>
      </c>
      <c r="H275" s="12" t="s">
        <v>1464</v>
      </c>
      <c r="I275" s="19"/>
      <c r="J275" s="20"/>
    </row>
    <row r="276" spans="2:10" x14ac:dyDescent="0.2">
      <c r="B276" s="14">
        <v>3</v>
      </c>
      <c r="C276" s="14">
        <v>19</v>
      </c>
      <c r="D276" s="14">
        <v>3</v>
      </c>
      <c r="E276" s="16">
        <v>23</v>
      </c>
      <c r="F276" s="918" t="s">
        <v>973</v>
      </c>
      <c r="G276" s="14" t="s">
        <v>1465</v>
      </c>
      <c r="H276" s="12" t="s">
        <v>1466</v>
      </c>
      <c r="I276" s="21"/>
    </row>
    <row r="277" spans="2:10" ht="18.75" x14ac:dyDescent="0.25">
      <c r="B277" s="14"/>
      <c r="C277" s="14"/>
      <c r="D277" s="14"/>
      <c r="E277" s="15" t="s">
        <v>1467</v>
      </c>
      <c r="F277" s="27"/>
      <c r="G277" s="28"/>
      <c r="H277" s="29"/>
      <c r="I277" s="21"/>
    </row>
    <row r="278" spans="2:10" x14ac:dyDescent="0.2">
      <c r="B278" s="14">
        <v>3</v>
      </c>
      <c r="C278" s="14">
        <v>19</v>
      </c>
      <c r="D278" s="14">
        <v>3</v>
      </c>
      <c r="E278" s="16">
        <v>24</v>
      </c>
      <c r="F278" s="918" t="s">
        <v>946</v>
      </c>
      <c r="G278" s="14" t="s">
        <v>1468</v>
      </c>
      <c r="H278" s="12" t="s">
        <v>1469</v>
      </c>
      <c r="I278" s="21"/>
    </row>
    <row r="279" spans="2:10" x14ac:dyDescent="0.2">
      <c r="B279" s="14">
        <v>3</v>
      </c>
      <c r="C279" s="14">
        <v>19</v>
      </c>
      <c r="D279" s="14">
        <v>3</v>
      </c>
      <c r="E279" s="16">
        <v>24</v>
      </c>
      <c r="F279" s="918" t="s">
        <v>949</v>
      </c>
      <c r="G279" s="14" t="s">
        <v>1470</v>
      </c>
      <c r="H279" s="12" t="s">
        <v>1471</v>
      </c>
      <c r="I279" s="21"/>
    </row>
    <row r="280" spans="2:10" x14ac:dyDescent="0.2">
      <c r="B280" s="14">
        <v>3</v>
      </c>
      <c r="C280" s="14">
        <v>19</v>
      </c>
      <c r="D280" s="14">
        <v>3</v>
      </c>
      <c r="E280" s="16">
        <v>24</v>
      </c>
      <c r="F280" s="918" t="s">
        <v>952</v>
      </c>
      <c r="G280" s="14" t="s">
        <v>1472</v>
      </c>
      <c r="H280" s="12" t="s">
        <v>1473</v>
      </c>
      <c r="I280" s="21"/>
    </row>
    <row r="281" spans="2:10" x14ac:dyDescent="0.2">
      <c r="B281" s="14">
        <v>3</v>
      </c>
      <c r="C281" s="14">
        <v>19</v>
      </c>
      <c r="D281" s="14">
        <v>3</v>
      </c>
      <c r="E281" s="16">
        <v>24</v>
      </c>
      <c r="F281" s="918" t="s">
        <v>955</v>
      </c>
      <c r="G281" s="14" t="s">
        <v>1474</v>
      </c>
      <c r="H281" s="12" t="s">
        <v>1475</v>
      </c>
      <c r="I281" s="21"/>
    </row>
    <row r="282" spans="2:10" x14ac:dyDescent="0.2">
      <c r="B282" s="14">
        <v>3</v>
      </c>
      <c r="C282" s="14">
        <v>19</v>
      </c>
      <c r="D282" s="14">
        <v>3</v>
      </c>
      <c r="E282" s="16">
        <v>24</v>
      </c>
      <c r="F282" s="918" t="s">
        <v>958</v>
      </c>
      <c r="G282" s="14" t="s">
        <v>1476</v>
      </c>
      <c r="H282" s="12" t="s">
        <v>1477</v>
      </c>
      <c r="I282" s="21"/>
    </row>
    <row r="283" spans="2:10" x14ac:dyDescent="0.2">
      <c r="B283" s="14">
        <v>3</v>
      </c>
      <c r="C283" s="14">
        <v>19</v>
      </c>
      <c r="D283" s="14">
        <v>3</v>
      </c>
      <c r="E283" s="16">
        <v>24</v>
      </c>
      <c r="F283" s="918" t="s">
        <v>961</v>
      </c>
      <c r="G283" s="14" t="s">
        <v>1478</v>
      </c>
      <c r="H283" s="12" t="s">
        <v>1479</v>
      </c>
      <c r="I283" s="21"/>
    </row>
    <row r="284" spans="2:10" x14ac:dyDescent="0.2">
      <c r="B284" s="14">
        <v>3</v>
      </c>
      <c r="C284" s="14">
        <v>19</v>
      </c>
      <c r="D284" s="14">
        <v>3</v>
      </c>
      <c r="E284" s="16">
        <v>24</v>
      </c>
      <c r="F284" s="918" t="s">
        <v>964</v>
      </c>
      <c r="G284" s="14" t="s">
        <v>1480</v>
      </c>
      <c r="H284" s="12" t="s">
        <v>1481</v>
      </c>
      <c r="I284" s="21"/>
    </row>
    <row r="285" spans="2:10" x14ac:dyDescent="0.2">
      <c r="B285" s="14">
        <v>3</v>
      </c>
      <c r="C285" s="14">
        <v>19</v>
      </c>
      <c r="D285" s="14">
        <v>3</v>
      </c>
      <c r="E285" s="16">
        <v>24</v>
      </c>
      <c r="F285" s="918" t="s">
        <v>967</v>
      </c>
      <c r="G285" s="14" t="s">
        <v>1482</v>
      </c>
      <c r="H285" s="12" t="s">
        <v>1483</v>
      </c>
      <c r="I285" s="21"/>
    </row>
    <row r="286" spans="2:10" x14ac:dyDescent="0.2">
      <c r="B286" s="14">
        <v>3</v>
      </c>
      <c r="C286" s="14">
        <v>19</v>
      </c>
      <c r="D286" s="14">
        <v>3</v>
      </c>
      <c r="E286" s="16">
        <v>24</v>
      </c>
      <c r="F286" s="918" t="s">
        <v>970</v>
      </c>
      <c r="G286" s="14" t="s">
        <v>1484</v>
      </c>
      <c r="H286" s="12" t="s">
        <v>1485</v>
      </c>
      <c r="I286" s="21"/>
    </row>
    <row r="287" spans="2:10" x14ac:dyDescent="0.2">
      <c r="B287" s="14">
        <v>3</v>
      </c>
      <c r="C287" s="14">
        <v>19</v>
      </c>
      <c r="D287" s="14">
        <v>3</v>
      </c>
      <c r="E287" s="16">
        <v>24</v>
      </c>
      <c r="F287" s="918" t="s">
        <v>973</v>
      </c>
      <c r="G287" s="14" t="s">
        <v>1486</v>
      </c>
      <c r="H287" s="12" t="s">
        <v>1487</v>
      </c>
      <c r="I287" s="21"/>
    </row>
    <row r="288" spans="2:10" ht="18.75" x14ac:dyDescent="0.25">
      <c r="B288" s="14">
        <v>3</v>
      </c>
      <c r="C288" s="14">
        <v>19</v>
      </c>
      <c r="D288" s="14">
        <v>3</v>
      </c>
      <c r="E288" s="16">
        <v>24</v>
      </c>
      <c r="F288" s="918" t="s">
        <v>1039</v>
      </c>
      <c r="G288" s="14" t="s">
        <v>1204</v>
      </c>
      <c r="H288" s="12" t="s">
        <v>1488</v>
      </c>
      <c r="I288" s="19"/>
      <c r="J288" s="20"/>
    </row>
    <row r="289" spans="2:10" ht="18.75" x14ac:dyDescent="0.25">
      <c r="B289" s="14">
        <v>3</v>
      </c>
      <c r="C289" s="14">
        <v>19</v>
      </c>
      <c r="D289" s="14">
        <v>3</v>
      </c>
      <c r="E289" s="16">
        <v>24</v>
      </c>
      <c r="F289" s="918" t="s">
        <v>1042</v>
      </c>
      <c r="G289" s="14" t="s">
        <v>1489</v>
      </c>
      <c r="H289" s="12" t="s">
        <v>1490</v>
      </c>
      <c r="I289" s="19"/>
      <c r="J289" s="20"/>
    </row>
    <row r="290" spans="2:10" ht="18.75" x14ac:dyDescent="0.25">
      <c r="B290" s="14">
        <v>3</v>
      </c>
      <c r="C290" s="14">
        <v>19</v>
      </c>
      <c r="D290" s="14">
        <v>3</v>
      </c>
      <c r="E290" s="16">
        <v>24</v>
      </c>
      <c r="F290" s="918" t="s">
        <v>1045</v>
      </c>
      <c r="G290" s="14" t="s">
        <v>1491</v>
      </c>
      <c r="H290" s="12" t="s">
        <v>1492</v>
      </c>
      <c r="I290" s="19"/>
      <c r="J290" s="20"/>
    </row>
    <row r="291" spans="2:10" ht="18.75" x14ac:dyDescent="0.25">
      <c r="B291" s="14">
        <v>3</v>
      </c>
      <c r="C291" s="14">
        <v>19</v>
      </c>
      <c r="D291" s="14">
        <v>3</v>
      </c>
      <c r="E291" s="16">
        <v>24</v>
      </c>
      <c r="F291" s="918" t="s">
        <v>1048</v>
      </c>
      <c r="G291" s="14" t="s">
        <v>1118</v>
      </c>
      <c r="H291" s="12" t="s">
        <v>1493</v>
      </c>
      <c r="I291" s="19"/>
      <c r="J291" s="20"/>
    </row>
    <row r="292" spans="2:10" x14ac:dyDescent="0.2">
      <c r="B292" s="14">
        <v>3</v>
      </c>
      <c r="C292" s="14">
        <v>19</v>
      </c>
      <c r="D292" s="14">
        <v>3</v>
      </c>
      <c r="E292" s="16">
        <v>24</v>
      </c>
      <c r="F292" s="918" t="s">
        <v>1169</v>
      </c>
      <c r="G292" s="14" t="s">
        <v>1494</v>
      </c>
      <c r="H292" s="12" t="s">
        <v>1495</v>
      </c>
      <c r="I292" s="21"/>
    </row>
    <row r="293" spans="2:10" x14ac:dyDescent="0.2">
      <c r="B293" s="14"/>
      <c r="C293" s="14"/>
      <c r="D293" s="14"/>
      <c r="E293" s="15" t="s">
        <v>1496</v>
      </c>
      <c r="F293" s="16"/>
      <c r="G293" s="14"/>
      <c r="H293" s="12"/>
      <c r="I293" s="21"/>
    </row>
    <row r="294" spans="2:10" x14ac:dyDescent="0.2">
      <c r="B294" s="14">
        <v>3</v>
      </c>
      <c r="C294" s="14">
        <v>19</v>
      </c>
      <c r="D294" s="14">
        <v>1</v>
      </c>
      <c r="E294" s="16">
        <v>25</v>
      </c>
      <c r="F294" s="918" t="s">
        <v>946</v>
      </c>
      <c r="G294" s="14" t="s">
        <v>1497</v>
      </c>
      <c r="H294" s="12" t="s">
        <v>1498</v>
      </c>
      <c r="I294" s="21"/>
    </row>
    <row r="295" spans="2:10" x14ac:dyDescent="0.2">
      <c r="B295" s="14">
        <v>3</v>
      </c>
      <c r="C295" s="14">
        <v>19</v>
      </c>
      <c r="D295" s="14">
        <v>1</v>
      </c>
      <c r="E295" s="16">
        <v>25</v>
      </c>
      <c r="F295" s="918" t="s">
        <v>949</v>
      </c>
      <c r="G295" s="14" t="s">
        <v>1499</v>
      </c>
      <c r="H295" s="12" t="s">
        <v>1500</v>
      </c>
      <c r="I295" s="21"/>
    </row>
    <row r="296" spans="2:10" x14ac:dyDescent="0.2">
      <c r="B296" s="14">
        <v>3</v>
      </c>
      <c r="C296" s="14">
        <v>19</v>
      </c>
      <c r="D296" s="14">
        <v>1</v>
      </c>
      <c r="E296" s="16">
        <v>25</v>
      </c>
      <c r="F296" s="918" t="s">
        <v>952</v>
      </c>
      <c r="G296" s="14" t="s">
        <v>1501</v>
      </c>
      <c r="H296" s="12" t="s">
        <v>1502</v>
      </c>
      <c r="I296" s="21"/>
    </row>
    <row r="297" spans="2:10" x14ac:dyDescent="0.2">
      <c r="B297" s="14">
        <v>3</v>
      </c>
      <c r="C297" s="14">
        <v>19</v>
      </c>
      <c r="D297" s="14">
        <v>1</v>
      </c>
      <c r="E297" s="16">
        <v>25</v>
      </c>
      <c r="F297" s="918" t="s">
        <v>955</v>
      </c>
      <c r="G297" s="14" t="s">
        <v>1503</v>
      </c>
      <c r="H297" s="12" t="s">
        <v>1504</v>
      </c>
      <c r="I297" s="21"/>
    </row>
    <row r="298" spans="2:10" x14ac:dyDescent="0.2">
      <c r="B298" s="14">
        <v>3</v>
      </c>
      <c r="C298" s="14">
        <v>19</v>
      </c>
      <c r="D298" s="14">
        <v>1</v>
      </c>
      <c r="E298" s="16">
        <v>25</v>
      </c>
      <c r="F298" s="918" t="s">
        <v>958</v>
      </c>
      <c r="G298" s="14" t="s">
        <v>1505</v>
      </c>
      <c r="H298" s="12" t="s">
        <v>1506</v>
      </c>
      <c r="I298" s="21"/>
    </row>
    <row r="299" spans="2:10" x14ac:dyDescent="0.2">
      <c r="B299" s="14">
        <v>3</v>
      </c>
      <c r="C299" s="14">
        <v>19</v>
      </c>
      <c r="D299" s="14">
        <v>1</v>
      </c>
      <c r="E299" s="16">
        <v>25</v>
      </c>
      <c r="F299" s="918" t="s">
        <v>961</v>
      </c>
      <c r="G299" s="14" t="s">
        <v>1507</v>
      </c>
      <c r="H299" s="12" t="s">
        <v>1508</v>
      </c>
      <c r="I299" s="21"/>
    </row>
    <row r="300" spans="2:10" x14ac:dyDescent="0.2">
      <c r="B300" s="14">
        <v>3</v>
      </c>
      <c r="C300" s="14">
        <v>19</v>
      </c>
      <c r="D300" s="14">
        <v>1</v>
      </c>
      <c r="E300" s="16">
        <v>25</v>
      </c>
      <c r="F300" s="918" t="s">
        <v>964</v>
      </c>
      <c r="G300" s="14" t="s">
        <v>1509</v>
      </c>
      <c r="H300" s="12" t="s">
        <v>1510</v>
      </c>
      <c r="I300" s="21"/>
    </row>
    <row r="301" spans="2:10" x14ac:dyDescent="0.2">
      <c r="B301" s="14">
        <v>3</v>
      </c>
      <c r="C301" s="14">
        <v>19</v>
      </c>
      <c r="D301" s="14">
        <v>1</v>
      </c>
      <c r="E301" s="16">
        <v>25</v>
      </c>
      <c r="F301" s="918" t="s">
        <v>967</v>
      </c>
      <c r="G301" s="14" t="s">
        <v>1511</v>
      </c>
      <c r="H301" s="12" t="s">
        <v>1512</v>
      </c>
      <c r="I301" s="21"/>
    </row>
    <row r="302" spans="2:10" x14ac:dyDescent="0.2">
      <c r="B302" s="14">
        <v>3</v>
      </c>
      <c r="C302" s="14">
        <v>19</v>
      </c>
      <c r="D302" s="14">
        <v>1</v>
      </c>
      <c r="E302" s="16">
        <v>25</v>
      </c>
      <c r="F302" s="918" t="s">
        <v>970</v>
      </c>
      <c r="G302" s="14" t="s">
        <v>1513</v>
      </c>
      <c r="H302" s="12" t="s">
        <v>1514</v>
      </c>
      <c r="I302" s="21"/>
    </row>
    <row r="303" spans="2:10" x14ac:dyDescent="0.2">
      <c r="B303" s="14">
        <v>3</v>
      </c>
      <c r="C303" s="14">
        <v>19</v>
      </c>
      <c r="D303" s="14">
        <v>1</v>
      </c>
      <c r="E303" s="16">
        <v>25</v>
      </c>
      <c r="F303" s="918" t="s">
        <v>973</v>
      </c>
      <c r="G303" s="14" t="s">
        <v>1515</v>
      </c>
      <c r="H303" s="12" t="s">
        <v>1516</v>
      </c>
      <c r="I303" s="21"/>
    </row>
    <row r="304" spans="2:10" x14ac:dyDescent="0.2">
      <c r="B304" s="14">
        <v>3</v>
      </c>
      <c r="C304" s="14">
        <v>19</v>
      </c>
      <c r="D304" s="14">
        <v>1</v>
      </c>
      <c r="E304" s="16">
        <v>25</v>
      </c>
      <c r="F304" s="918" t="s">
        <v>1039</v>
      </c>
      <c r="G304" s="14" t="s">
        <v>1517</v>
      </c>
      <c r="H304" s="12" t="s">
        <v>1518</v>
      </c>
      <c r="I304" s="21"/>
    </row>
    <row r="305" spans="2:9" x14ac:dyDescent="0.2">
      <c r="B305" s="14"/>
      <c r="C305" s="14"/>
      <c r="D305" s="14"/>
      <c r="E305" s="15" t="s">
        <v>1519</v>
      </c>
      <c r="F305" s="16"/>
      <c r="G305" s="14"/>
      <c r="H305" s="12"/>
      <c r="I305" s="21"/>
    </row>
    <row r="306" spans="2:9" x14ac:dyDescent="0.2">
      <c r="B306" s="14">
        <v>3</v>
      </c>
      <c r="C306" s="14">
        <v>19</v>
      </c>
      <c r="D306" s="14">
        <v>2</v>
      </c>
      <c r="E306" s="16">
        <v>26</v>
      </c>
      <c r="F306" s="918" t="s">
        <v>946</v>
      </c>
      <c r="G306" s="14" t="s">
        <v>1520</v>
      </c>
      <c r="H306" s="12" t="s">
        <v>1521</v>
      </c>
      <c r="I306" s="21"/>
    </row>
    <row r="307" spans="2:9" x14ac:dyDescent="0.2">
      <c r="B307" s="14">
        <v>3</v>
      </c>
      <c r="C307" s="14">
        <v>19</v>
      </c>
      <c r="D307" s="14">
        <v>2</v>
      </c>
      <c r="E307" s="16">
        <v>26</v>
      </c>
      <c r="F307" s="918" t="s">
        <v>949</v>
      </c>
      <c r="G307" s="14" t="s">
        <v>1522</v>
      </c>
      <c r="H307" s="12" t="s">
        <v>1523</v>
      </c>
      <c r="I307" s="21"/>
    </row>
    <row r="308" spans="2:9" x14ac:dyDescent="0.2">
      <c r="B308" s="14">
        <v>3</v>
      </c>
      <c r="C308" s="14">
        <v>19</v>
      </c>
      <c r="D308" s="14">
        <v>2</v>
      </c>
      <c r="E308" s="16">
        <v>26</v>
      </c>
      <c r="F308" s="918" t="s">
        <v>952</v>
      </c>
      <c r="G308" s="14" t="s">
        <v>1524</v>
      </c>
      <c r="H308" s="12" t="s">
        <v>1525</v>
      </c>
      <c r="I308" s="21"/>
    </row>
    <row r="309" spans="2:9" x14ac:dyDescent="0.2">
      <c r="B309" s="14">
        <v>3</v>
      </c>
      <c r="C309" s="14">
        <v>19</v>
      </c>
      <c r="D309" s="14">
        <v>2</v>
      </c>
      <c r="E309" s="16">
        <v>26</v>
      </c>
      <c r="F309" s="918" t="s">
        <v>955</v>
      </c>
      <c r="G309" s="14" t="s">
        <v>1526</v>
      </c>
      <c r="H309" s="12" t="s">
        <v>1527</v>
      </c>
      <c r="I309" s="21"/>
    </row>
    <row r="310" spans="2:9" x14ac:dyDescent="0.2">
      <c r="B310" s="14">
        <v>3</v>
      </c>
      <c r="C310" s="14">
        <v>19</v>
      </c>
      <c r="D310" s="14">
        <v>2</v>
      </c>
      <c r="E310" s="16">
        <v>26</v>
      </c>
      <c r="F310" s="918" t="s">
        <v>958</v>
      </c>
      <c r="G310" s="14" t="s">
        <v>1528</v>
      </c>
      <c r="H310" s="12" t="s">
        <v>1529</v>
      </c>
      <c r="I310" s="21"/>
    </row>
    <row r="311" spans="2:9" x14ac:dyDescent="0.2">
      <c r="B311" s="14">
        <v>3</v>
      </c>
      <c r="C311" s="14">
        <v>19</v>
      </c>
      <c r="D311" s="14">
        <v>2</v>
      </c>
      <c r="E311" s="16">
        <v>26</v>
      </c>
      <c r="F311" s="918" t="s">
        <v>961</v>
      </c>
      <c r="G311" s="14" t="s">
        <v>1530</v>
      </c>
      <c r="H311" s="12" t="s">
        <v>1531</v>
      </c>
      <c r="I311" s="21"/>
    </row>
    <row r="312" spans="2:9" x14ac:dyDescent="0.2">
      <c r="B312" s="14">
        <v>3</v>
      </c>
      <c r="C312" s="14">
        <v>19</v>
      </c>
      <c r="D312" s="14">
        <v>2</v>
      </c>
      <c r="E312" s="16">
        <v>26</v>
      </c>
      <c r="F312" s="918" t="s">
        <v>964</v>
      </c>
      <c r="G312" s="14" t="s">
        <v>1532</v>
      </c>
      <c r="H312" s="12" t="s">
        <v>1533</v>
      </c>
      <c r="I312" s="21"/>
    </row>
    <row r="313" spans="2:9" x14ac:dyDescent="0.2">
      <c r="B313" s="14">
        <v>3</v>
      </c>
      <c r="C313" s="14">
        <v>19</v>
      </c>
      <c r="D313" s="14">
        <v>2</v>
      </c>
      <c r="E313" s="16">
        <v>26</v>
      </c>
      <c r="F313" s="918" t="s">
        <v>967</v>
      </c>
      <c r="G313" s="14" t="s">
        <v>1534</v>
      </c>
      <c r="H313" s="12" t="s">
        <v>1535</v>
      </c>
      <c r="I313" s="21"/>
    </row>
    <row r="314" spans="2:9" x14ac:dyDescent="0.2">
      <c r="B314" s="14">
        <v>3</v>
      </c>
      <c r="C314" s="14">
        <v>19</v>
      </c>
      <c r="D314" s="14">
        <v>2</v>
      </c>
      <c r="E314" s="16">
        <v>26</v>
      </c>
      <c r="F314" s="918" t="s">
        <v>970</v>
      </c>
      <c r="G314" s="14" t="s">
        <v>1536</v>
      </c>
      <c r="H314" s="12" t="s">
        <v>1537</v>
      </c>
      <c r="I314" s="21"/>
    </row>
    <row r="315" spans="2:9" x14ac:dyDescent="0.2">
      <c r="B315" s="14">
        <v>3</v>
      </c>
      <c r="C315" s="14">
        <v>19</v>
      </c>
      <c r="D315" s="14">
        <v>2</v>
      </c>
      <c r="E315" s="16">
        <v>26</v>
      </c>
      <c r="F315" s="918" t="s">
        <v>973</v>
      </c>
      <c r="G315" s="14" t="s">
        <v>1538</v>
      </c>
      <c r="H315" s="12" t="s">
        <v>1539</v>
      </c>
      <c r="I315" s="21"/>
    </row>
    <row r="316" spans="2:9" x14ac:dyDescent="0.2">
      <c r="B316" s="14"/>
      <c r="C316" s="14"/>
      <c r="D316" s="14"/>
      <c r="E316" s="15" t="s">
        <v>1540</v>
      </c>
      <c r="F316" s="16"/>
      <c r="G316" s="14"/>
      <c r="H316" s="12"/>
      <c r="I316" s="21"/>
    </row>
    <row r="317" spans="2:9" x14ac:dyDescent="0.2">
      <c r="B317" s="14">
        <v>3</v>
      </c>
      <c r="C317" s="14">
        <v>19</v>
      </c>
      <c r="D317" s="14">
        <v>1</v>
      </c>
      <c r="E317" s="16">
        <v>27</v>
      </c>
      <c r="F317" s="918" t="s">
        <v>946</v>
      </c>
      <c r="G317" s="14" t="s">
        <v>1541</v>
      </c>
      <c r="H317" s="12" t="s">
        <v>1542</v>
      </c>
      <c r="I317" s="21"/>
    </row>
    <row r="318" spans="2:9" x14ac:dyDescent="0.2">
      <c r="B318" s="14">
        <v>3</v>
      </c>
      <c r="C318" s="14">
        <v>19</v>
      </c>
      <c r="D318" s="14">
        <v>1</v>
      </c>
      <c r="E318" s="16">
        <v>27</v>
      </c>
      <c r="F318" s="918" t="s">
        <v>949</v>
      </c>
      <c r="G318" s="14" t="s">
        <v>1543</v>
      </c>
      <c r="H318" s="12" t="s">
        <v>1544</v>
      </c>
      <c r="I318" s="21"/>
    </row>
    <row r="319" spans="2:9" x14ac:dyDescent="0.2">
      <c r="B319" s="14">
        <v>3</v>
      </c>
      <c r="C319" s="14">
        <v>19</v>
      </c>
      <c r="D319" s="14">
        <v>1</v>
      </c>
      <c r="E319" s="16">
        <v>27</v>
      </c>
      <c r="F319" s="918" t="s">
        <v>952</v>
      </c>
      <c r="G319" s="14" t="s">
        <v>1545</v>
      </c>
      <c r="H319" s="12" t="s">
        <v>1546</v>
      </c>
      <c r="I319" s="21"/>
    </row>
    <row r="320" spans="2:9" x14ac:dyDescent="0.2">
      <c r="B320" s="14">
        <v>3</v>
      </c>
      <c r="C320" s="14">
        <v>19</v>
      </c>
      <c r="D320" s="14">
        <v>1</v>
      </c>
      <c r="E320" s="16">
        <v>27</v>
      </c>
      <c r="F320" s="918" t="s">
        <v>955</v>
      </c>
      <c r="G320" s="14" t="s">
        <v>1547</v>
      </c>
      <c r="H320" s="12" t="s">
        <v>1548</v>
      </c>
      <c r="I320" s="21"/>
    </row>
    <row r="321" spans="2:9" x14ac:dyDescent="0.2">
      <c r="B321" s="14">
        <v>3</v>
      </c>
      <c r="C321" s="14">
        <v>19</v>
      </c>
      <c r="D321" s="14">
        <v>1</v>
      </c>
      <c r="E321" s="16">
        <v>27</v>
      </c>
      <c r="F321" s="918" t="s">
        <v>958</v>
      </c>
      <c r="G321" s="14" t="s">
        <v>1549</v>
      </c>
      <c r="H321" s="12" t="s">
        <v>1550</v>
      </c>
      <c r="I321" s="21"/>
    </row>
    <row r="322" spans="2:9" x14ac:dyDescent="0.2">
      <c r="B322" s="14">
        <v>3</v>
      </c>
      <c r="C322" s="14">
        <v>19</v>
      </c>
      <c r="D322" s="14">
        <v>1</v>
      </c>
      <c r="E322" s="16">
        <v>27</v>
      </c>
      <c r="F322" s="918" t="s">
        <v>961</v>
      </c>
      <c r="G322" s="14" t="s">
        <v>1551</v>
      </c>
      <c r="H322" s="12" t="s">
        <v>1552</v>
      </c>
      <c r="I322" s="21"/>
    </row>
    <row r="323" spans="2:9" x14ac:dyDescent="0.2">
      <c r="B323" s="14">
        <v>3</v>
      </c>
      <c r="C323" s="14">
        <v>19</v>
      </c>
      <c r="D323" s="14">
        <v>1</v>
      </c>
      <c r="E323" s="16">
        <v>27</v>
      </c>
      <c r="F323" s="918" t="s">
        <v>964</v>
      </c>
      <c r="G323" s="14" t="s">
        <v>1553</v>
      </c>
      <c r="H323" s="12" t="s">
        <v>1554</v>
      </c>
      <c r="I323" s="21"/>
    </row>
    <row r="324" spans="2:9" x14ac:dyDescent="0.2">
      <c r="B324" s="14">
        <v>3</v>
      </c>
      <c r="C324" s="14">
        <v>19</v>
      </c>
      <c r="D324" s="14">
        <v>1</v>
      </c>
      <c r="E324" s="16">
        <v>27</v>
      </c>
      <c r="F324" s="918" t="s">
        <v>967</v>
      </c>
      <c r="G324" s="14" t="s">
        <v>1555</v>
      </c>
      <c r="H324" s="12" t="s">
        <v>1556</v>
      </c>
      <c r="I324" s="21"/>
    </row>
    <row r="325" spans="2:9" x14ac:dyDescent="0.2">
      <c r="B325" s="14">
        <v>3</v>
      </c>
      <c r="C325" s="14">
        <v>19</v>
      </c>
      <c r="D325" s="14">
        <v>1</v>
      </c>
      <c r="E325" s="16">
        <v>27</v>
      </c>
      <c r="F325" s="918" t="s">
        <v>970</v>
      </c>
      <c r="G325" s="14" t="s">
        <v>1557</v>
      </c>
      <c r="H325" s="12" t="s">
        <v>1558</v>
      </c>
      <c r="I325" s="21"/>
    </row>
    <row r="326" spans="2:9" x14ac:dyDescent="0.2">
      <c r="B326" s="14">
        <v>3</v>
      </c>
      <c r="C326" s="14">
        <v>19</v>
      </c>
      <c r="D326" s="14">
        <v>1</v>
      </c>
      <c r="E326" s="16">
        <v>27</v>
      </c>
      <c r="F326" s="918" t="s">
        <v>973</v>
      </c>
      <c r="G326" s="14" t="s">
        <v>1559</v>
      </c>
      <c r="H326" s="12" t="s">
        <v>1560</v>
      </c>
      <c r="I326" s="21"/>
    </row>
    <row r="327" spans="2:9" x14ac:dyDescent="0.2">
      <c r="B327" s="14"/>
      <c r="C327" s="14"/>
      <c r="D327" s="14"/>
      <c r="E327" s="15" t="s">
        <v>1561</v>
      </c>
      <c r="F327" s="16"/>
      <c r="G327" s="14"/>
      <c r="H327" s="12"/>
      <c r="I327" s="21"/>
    </row>
    <row r="328" spans="2:9" x14ac:dyDescent="0.2">
      <c r="B328" s="14">
        <v>3</v>
      </c>
      <c r="C328" s="14">
        <v>19</v>
      </c>
      <c r="D328" s="14">
        <v>1</v>
      </c>
      <c r="E328" s="16">
        <v>28</v>
      </c>
      <c r="F328" s="918" t="s">
        <v>946</v>
      </c>
      <c r="G328" s="14" t="s">
        <v>1562</v>
      </c>
      <c r="H328" s="12" t="s">
        <v>1563</v>
      </c>
      <c r="I328" s="21"/>
    </row>
    <row r="329" spans="2:9" x14ac:dyDescent="0.2">
      <c r="B329" s="14">
        <v>3</v>
      </c>
      <c r="C329" s="14">
        <v>19</v>
      </c>
      <c r="D329" s="14">
        <v>1</v>
      </c>
      <c r="E329" s="16">
        <v>28</v>
      </c>
      <c r="F329" s="918" t="s">
        <v>949</v>
      </c>
      <c r="G329" s="14" t="s">
        <v>1564</v>
      </c>
      <c r="H329" s="12" t="s">
        <v>1565</v>
      </c>
      <c r="I329" s="21"/>
    </row>
    <row r="330" spans="2:9" x14ac:dyDescent="0.2">
      <c r="B330" s="14">
        <v>3</v>
      </c>
      <c r="C330" s="14">
        <v>19</v>
      </c>
      <c r="D330" s="14">
        <v>1</v>
      </c>
      <c r="E330" s="16">
        <v>28</v>
      </c>
      <c r="F330" s="918" t="s">
        <v>952</v>
      </c>
      <c r="G330" s="14" t="s">
        <v>1566</v>
      </c>
      <c r="H330" s="12" t="s">
        <v>1567</v>
      </c>
      <c r="I330" s="21"/>
    </row>
    <row r="331" spans="2:9" x14ac:dyDescent="0.2">
      <c r="B331" s="14">
        <v>3</v>
      </c>
      <c r="C331" s="14">
        <v>19</v>
      </c>
      <c r="D331" s="14">
        <v>1</v>
      </c>
      <c r="E331" s="16">
        <v>28</v>
      </c>
      <c r="F331" s="918" t="s">
        <v>955</v>
      </c>
      <c r="G331" s="14" t="s">
        <v>1568</v>
      </c>
      <c r="H331" s="12" t="s">
        <v>1569</v>
      </c>
      <c r="I331" s="21"/>
    </row>
    <row r="332" spans="2:9" x14ac:dyDescent="0.2">
      <c r="B332" s="14">
        <v>3</v>
      </c>
      <c r="C332" s="14">
        <v>19</v>
      </c>
      <c r="D332" s="14">
        <v>1</v>
      </c>
      <c r="E332" s="16">
        <v>28</v>
      </c>
      <c r="F332" s="918" t="s">
        <v>958</v>
      </c>
      <c r="G332" s="14" t="s">
        <v>1570</v>
      </c>
      <c r="H332" s="12" t="s">
        <v>1571</v>
      </c>
      <c r="I332" s="21"/>
    </row>
    <row r="333" spans="2:9" x14ac:dyDescent="0.2">
      <c r="B333" s="14">
        <v>3</v>
      </c>
      <c r="C333" s="14">
        <v>19</v>
      </c>
      <c r="D333" s="14">
        <v>1</v>
      </c>
      <c r="E333" s="16">
        <v>28</v>
      </c>
      <c r="F333" s="918" t="s">
        <v>961</v>
      </c>
      <c r="G333" s="14" t="s">
        <v>1395</v>
      </c>
      <c r="H333" s="12" t="s">
        <v>1572</v>
      </c>
      <c r="I333" s="21"/>
    </row>
    <row r="334" spans="2:9" x14ac:dyDescent="0.2">
      <c r="B334" s="14">
        <v>3</v>
      </c>
      <c r="C334" s="14">
        <v>19</v>
      </c>
      <c r="D334" s="14">
        <v>1</v>
      </c>
      <c r="E334" s="16">
        <v>28</v>
      </c>
      <c r="F334" s="918" t="s">
        <v>964</v>
      </c>
      <c r="G334" s="14" t="s">
        <v>1573</v>
      </c>
      <c r="H334" s="12" t="s">
        <v>1574</v>
      </c>
      <c r="I334" s="21"/>
    </row>
    <row r="335" spans="2:9" x14ac:dyDescent="0.2">
      <c r="B335" s="14">
        <v>3</v>
      </c>
      <c r="C335" s="14">
        <v>19</v>
      </c>
      <c r="D335" s="14">
        <v>1</v>
      </c>
      <c r="E335" s="16">
        <v>28</v>
      </c>
      <c r="F335" s="918" t="s">
        <v>967</v>
      </c>
      <c r="G335" s="14" t="s">
        <v>1575</v>
      </c>
      <c r="H335" s="12" t="s">
        <v>1576</v>
      </c>
      <c r="I335" s="21"/>
    </row>
    <row r="336" spans="2:9" x14ac:dyDescent="0.2">
      <c r="B336" s="14">
        <v>3</v>
      </c>
      <c r="C336" s="14">
        <v>19</v>
      </c>
      <c r="D336" s="14">
        <v>1</v>
      </c>
      <c r="E336" s="16">
        <v>28</v>
      </c>
      <c r="F336" s="918" t="s">
        <v>970</v>
      </c>
      <c r="G336" s="14" t="s">
        <v>1577</v>
      </c>
      <c r="H336" s="12" t="s">
        <v>1578</v>
      </c>
      <c r="I336" s="21"/>
    </row>
    <row r="337" spans="2:9" x14ac:dyDescent="0.2">
      <c r="B337" s="14">
        <v>3</v>
      </c>
      <c r="C337" s="14">
        <v>19</v>
      </c>
      <c r="D337" s="14">
        <v>1</v>
      </c>
      <c r="E337" s="16">
        <v>28</v>
      </c>
      <c r="F337" s="918" t="s">
        <v>973</v>
      </c>
      <c r="G337" s="14" t="s">
        <v>1579</v>
      </c>
      <c r="H337" s="12" t="s">
        <v>1580</v>
      </c>
      <c r="I337" s="21"/>
    </row>
    <row r="338" spans="2:9" x14ac:dyDescent="0.2">
      <c r="B338" s="14">
        <v>3</v>
      </c>
      <c r="C338" s="14">
        <v>19</v>
      </c>
      <c r="D338" s="14">
        <v>1</v>
      </c>
      <c r="E338" s="16">
        <v>28</v>
      </c>
      <c r="F338" s="918" t="s">
        <v>1039</v>
      </c>
      <c r="G338" s="14" t="s">
        <v>1581</v>
      </c>
      <c r="H338" s="12" t="s">
        <v>1582</v>
      </c>
      <c r="I338" s="21"/>
    </row>
    <row r="339" spans="2:9" x14ac:dyDescent="0.2">
      <c r="B339" s="14">
        <v>3</v>
      </c>
      <c r="C339" s="14">
        <v>19</v>
      </c>
      <c r="D339" s="14">
        <v>1</v>
      </c>
      <c r="E339" s="16">
        <v>28</v>
      </c>
      <c r="F339" s="918" t="s">
        <v>1042</v>
      </c>
      <c r="G339" s="14" t="s">
        <v>1583</v>
      </c>
      <c r="H339" s="12" t="s">
        <v>1584</v>
      </c>
      <c r="I339" s="21"/>
    </row>
    <row r="340" spans="2:9" x14ac:dyDescent="0.2">
      <c r="B340" s="14"/>
      <c r="C340" s="14"/>
      <c r="D340" s="14"/>
      <c r="E340" s="15" t="s">
        <v>1585</v>
      </c>
      <c r="F340" s="16"/>
      <c r="G340" s="14"/>
      <c r="H340" s="12"/>
      <c r="I340" s="21"/>
    </row>
    <row r="341" spans="2:9" x14ac:dyDescent="0.2">
      <c r="B341" s="14">
        <v>3</v>
      </c>
      <c r="C341" s="14">
        <v>19</v>
      </c>
      <c r="D341" s="14">
        <v>2</v>
      </c>
      <c r="E341" s="16">
        <v>29</v>
      </c>
      <c r="F341" s="918" t="s">
        <v>946</v>
      </c>
      <c r="G341" s="14" t="s">
        <v>1586</v>
      </c>
      <c r="H341" s="12" t="s">
        <v>1587</v>
      </c>
      <c r="I341" s="21"/>
    </row>
    <row r="342" spans="2:9" x14ac:dyDescent="0.2">
      <c r="B342" s="14">
        <v>3</v>
      </c>
      <c r="C342" s="14">
        <v>19</v>
      </c>
      <c r="D342" s="14">
        <v>2</v>
      </c>
      <c r="E342" s="16">
        <v>29</v>
      </c>
      <c r="F342" s="918" t="s">
        <v>949</v>
      </c>
      <c r="G342" s="14" t="s">
        <v>1588</v>
      </c>
      <c r="H342" s="12" t="s">
        <v>1589</v>
      </c>
      <c r="I342" s="21"/>
    </row>
    <row r="343" spans="2:9" x14ac:dyDescent="0.2">
      <c r="B343" s="14">
        <v>3</v>
      </c>
      <c r="C343" s="14">
        <v>19</v>
      </c>
      <c r="D343" s="14">
        <v>2</v>
      </c>
      <c r="E343" s="16">
        <v>29</v>
      </c>
      <c r="F343" s="918" t="s">
        <v>952</v>
      </c>
      <c r="G343" s="14" t="s">
        <v>1590</v>
      </c>
      <c r="H343" s="12" t="s">
        <v>1591</v>
      </c>
      <c r="I343" s="21"/>
    </row>
    <row r="344" spans="2:9" x14ac:dyDescent="0.2">
      <c r="B344" s="14">
        <v>3</v>
      </c>
      <c r="C344" s="14">
        <v>19</v>
      </c>
      <c r="D344" s="14">
        <v>2</v>
      </c>
      <c r="E344" s="16">
        <v>29</v>
      </c>
      <c r="F344" s="918" t="s">
        <v>955</v>
      </c>
      <c r="G344" s="14" t="s">
        <v>1592</v>
      </c>
      <c r="H344" s="12" t="s">
        <v>1593</v>
      </c>
      <c r="I344" s="21"/>
    </row>
    <row r="345" spans="2:9" x14ac:dyDescent="0.2">
      <c r="B345" s="14">
        <v>3</v>
      </c>
      <c r="C345" s="14">
        <v>19</v>
      </c>
      <c r="D345" s="14">
        <v>2</v>
      </c>
      <c r="E345" s="16">
        <v>29</v>
      </c>
      <c r="F345" s="918" t="s">
        <v>958</v>
      </c>
      <c r="G345" s="14" t="s">
        <v>1594</v>
      </c>
      <c r="H345" s="12" t="s">
        <v>1595</v>
      </c>
      <c r="I345" s="21"/>
    </row>
    <row r="346" spans="2:9" x14ac:dyDescent="0.2">
      <c r="B346" s="14">
        <v>3</v>
      </c>
      <c r="C346" s="14">
        <v>19</v>
      </c>
      <c r="D346" s="14">
        <v>2</v>
      </c>
      <c r="E346" s="16">
        <v>29</v>
      </c>
      <c r="F346" s="918" t="s">
        <v>961</v>
      </c>
      <c r="G346" s="14" t="s">
        <v>1596</v>
      </c>
      <c r="H346" s="12" t="s">
        <v>1597</v>
      </c>
      <c r="I346" s="21"/>
    </row>
    <row r="347" spans="2:9" x14ac:dyDescent="0.2">
      <c r="B347" s="14">
        <v>3</v>
      </c>
      <c r="C347" s="14">
        <v>19</v>
      </c>
      <c r="D347" s="14">
        <v>2</v>
      </c>
      <c r="E347" s="16">
        <v>29</v>
      </c>
      <c r="F347" s="918" t="s">
        <v>964</v>
      </c>
      <c r="G347" s="14" t="s">
        <v>1598</v>
      </c>
      <c r="H347" s="12" t="s">
        <v>1599</v>
      </c>
      <c r="I347" s="21"/>
    </row>
    <row r="348" spans="2:9" x14ac:dyDescent="0.2">
      <c r="B348" s="14">
        <v>3</v>
      </c>
      <c r="C348" s="14">
        <v>19</v>
      </c>
      <c r="D348" s="14">
        <v>2</v>
      </c>
      <c r="E348" s="16">
        <v>29</v>
      </c>
      <c r="F348" s="918" t="s">
        <v>967</v>
      </c>
      <c r="G348" s="14" t="s">
        <v>1600</v>
      </c>
      <c r="H348" s="12" t="s">
        <v>1601</v>
      </c>
      <c r="I348" s="21"/>
    </row>
    <row r="349" spans="2:9" x14ac:dyDescent="0.2">
      <c r="B349" s="14">
        <v>3</v>
      </c>
      <c r="C349" s="14">
        <v>19</v>
      </c>
      <c r="D349" s="14">
        <v>2</v>
      </c>
      <c r="E349" s="16">
        <v>29</v>
      </c>
      <c r="F349" s="918" t="s">
        <v>970</v>
      </c>
      <c r="G349" s="14" t="s">
        <v>1602</v>
      </c>
      <c r="H349" s="12" t="s">
        <v>1603</v>
      </c>
      <c r="I349" s="21"/>
    </row>
    <row r="350" spans="2:9" x14ac:dyDescent="0.2">
      <c r="B350" s="14">
        <v>3</v>
      </c>
      <c r="C350" s="14">
        <v>19</v>
      </c>
      <c r="D350" s="14">
        <v>2</v>
      </c>
      <c r="E350" s="16">
        <v>29</v>
      </c>
      <c r="F350" s="918" t="s">
        <v>973</v>
      </c>
      <c r="G350" s="14" t="s">
        <v>1604</v>
      </c>
      <c r="H350" s="12" t="s">
        <v>1605</v>
      </c>
      <c r="I350" s="21"/>
    </row>
    <row r="351" spans="2:9" x14ac:dyDescent="0.2">
      <c r="B351" s="14">
        <v>3</v>
      </c>
      <c r="C351" s="14">
        <v>19</v>
      </c>
      <c r="D351" s="14">
        <v>2</v>
      </c>
      <c r="E351" s="16">
        <v>29</v>
      </c>
      <c r="F351" s="918" t="s">
        <v>1039</v>
      </c>
      <c r="G351" s="14" t="s">
        <v>1606</v>
      </c>
      <c r="H351" s="12" t="s">
        <v>1607</v>
      </c>
      <c r="I351" s="21"/>
    </row>
    <row r="352" spans="2:9" x14ac:dyDescent="0.2">
      <c r="B352" s="14"/>
      <c r="C352" s="14"/>
      <c r="D352" s="14"/>
      <c r="E352" s="15" t="s">
        <v>1608</v>
      </c>
      <c r="F352" s="16"/>
      <c r="G352" s="14"/>
      <c r="H352" s="12"/>
      <c r="I352" s="21"/>
    </row>
    <row r="353" spans="2:10" x14ac:dyDescent="0.2">
      <c r="B353" s="14">
        <v>3</v>
      </c>
      <c r="C353" s="14">
        <v>19</v>
      </c>
      <c r="D353" s="14">
        <v>2</v>
      </c>
      <c r="E353" s="16">
        <v>30</v>
      </c>
      <c r="F353" s="918" t="s">
        <v>946</v>
      </c>
      <c r="G353" s="14" t="s">
        <v>1609</v>
      </c>
      <c r="H353" s="12" t="s">
        <v>1610</v>
      </c>
      <c r="I353" s="21"/>
    </row>
    <row r="354" spans="2:10" x14ac:dyDescent="0.2">
      <c r="B354" s="14">
        <v>3</v>
      </c>
      <c r="C354" s="14">
        <v>19</v>
      </c>
      <c r="D354" s="14">
        <v>2</v>
      </c>
      <c r="E354" s="16">
        <v>30</v>
      </c>
      <c r="F354" s="918" t="s">
        <v>949</v>
      </c>
      <c r="G354" s="14" t="s">
        <v>1611</v>
      </c>
      <c r="H354" s="12" t="s">
        <v>1612</v>
      </c>
      <c r="I354" s="21"/>
    </row>
    <row r="355" spans="2:10" x14ac:dyDescent="0.2">
      <c r="B355" s="14">
        <v>3</v>
      </c>
      <c r="C355" s="14">
        <v>19</v>
      </c>
      <c r="D355" s="14">
        <v>2</v>
      </c>
      <c r="E355" s="16">
        <v>30</v>
      </c>
      <c r="F355" s="918" t="s">
        <v>952</v>
      </c>
      <c r="G355" s="14" t="s">
        <v>1613</v>
      </c>
      <c r="H355" s="12" t="s">
        <v>1614</v>
      </c>
      <c r="I355" s="21"/>
    </row>
    <row r="356" spans="2:10" x14ac:dyDescent="0.2">
      <c r="B356" s="14">
        <v>3</v>
      </c>
      <c r="C356" s="14">
        <v>19</v>
      </c>
      <c r="D356" s="14">
        <v>2</v>
      </c>
      <c r="E356" s="16">
        <v>30</v>
      </c>
      <c r="F356" s="918" t="s">
        <v>955</v>
      </c>
      <c r="G356" s="14" t="s">
        <v>1615</v>
      </c>
      <c r="H356" s="12" t="s">
        <v>1616</v>
      </c>
      <c r="I356" s="21"/>
    </row>
    <row r="357" spans="2:10" x14ac:dyDescent="0.2">
      <c r="B357" s="14">
        <v>3</v>
      </c>
      <c r="C357" s="14">
        <v>19</v>
      </c>
      <c r="D357" s="14">
        <v>2</v>
      </c>
      <c r="E357" s="16">
        <v>30</v>
      </c>
      <c r="F357" s="918" t="s">
        <v>958</v>
      </c>
      <c r="G357" s="14" t="s">
        <v>1617</v>
      </c>
      <c r="H357" s="12" t="s">
        <v>1618</v>
      </c>
      <c r="I357" s="21"/>
    </row>
    <row r="358" spans="2:10" x14ac:dyDescent="0.2">
      <c r="B358" s="14">
        <v>3</v>
      </c>
      <c r="C358" s="14">
        <v>19</v>
      </c>
      <c r="D358" s="14">
        <v>2</v>
      </c>
      <c r="E358" s="16">
        <v>30</v>
      </c>
      <c r="F358" s="918" t="s">
        <v>961</v>
      </c>
      <c r="G358" s="14" t="s">
        <v>1619</v>
      </c>
      <c r="H358" s="12" t="s">
        <v>1620</v>
      </c>
      <c r="I358" s="21"/>
    </row>
    <row r="359" spans="2:10" x14ac:dyDescent="0.2">
      <c r="B359" s="14">
        <v>3</v>
      </c>
      <c r="C359" s="14">
        <v>19</v>
      </c>
      <c r="D359" s="14">
        <v>2</v>
      </c>
      <c r="E359" s="16">
        <v>30</v>
      </c>
      <c r="F359" s="918" t="s">
        <v>964</v>
      </c>
      <c r="G359" s="14" t="s">
        <v>1621</v>
      </c>
      <c r="H359" s="12" t="s">
        <v>1622</v>
      </c>
      <c r="I359" s="21"/>
    </row>
    <row r="360" spans="2:10" x14ac:dyDescent="0.2">
      <c r="B360" s="14">
        <v>3</v>
      </c>
      <c r="C360" s="14">
        <v>19</v>
      </c>
      <c r="D360" s="14">
        <v>2</v>
      </c>
      <c r="E360" s="16">
        <v>30</v>
      </c>
      <c r="F360" s="918" t="s">
        <v>967</v>
      </c>
      <c r="G360" s="14" t="s">
        <v>1623</v>
      </c>
      <c r="H360" s="12" t="s">
        <v>1624</v>
      </c>
      <c r="I360" s="21"/>
    </row>
    <row r="361" spans="2:10" x14ac:dyDescent="0.2">
      <c r="B361" s="14">
        <v>3</v>
      </c>
      <c r="C361" s="14">
        <v>19</v>
      </c>
      <c r="D361" s="14">
        <v>2</v>
      </c>
      <c r="E361" s="16">
        <v>30</v>
      </c>
      <c r="F361" s="918" t="s">
        <v>970</v>
      </c>
      <c r="G361" s="14" t="s">
        <v>1625</v>
      </c>
      <c r="H361" s="12" t="s">
        <v>1626</v>
      </c>
      <c r="I361" s="21"/>
    </row>
    <row r="362" spans="2:10" ht="18.75" x14ac:dyDescent="0.25">
      <c r="B362" s="14">
        <v>3</v>
      </c>
      <c r="C362" s="14">
        <v>19</v>
      </c>
      <c r="D362" s="14">
        <v>2</v>
      </c>
      <c r="E362" s="16">
        <v>30</v>
      </c>
      <c r="F362" s="918" t="s">
        <v>973</v>
      </c>
      <c r="G362" s="14" t="s">
        <v>1159</v>
      </c>
      <c r="H362" s="12" t="s">
        <v>1627</v>
      </c>
      <c r="I362" s="19"/>
      <c r="J362" s="20"/>
    </row>
    <row r="363" spans="2:10" ht="18.75" x14ac:dyDescent="0.25">
      <c r="B363" s="14">
        <v>3</v>
      </c>
      <c r="C363" s="14">
        <v>19</v>
      </c>
      <c r="D363" s="14">
        <v>2</v>
      </c>
      <c r="E363" s="16">
        <v>30</v>
      </c>
      <c r="F363" s="918" t="s">
        <v>1039</v>
      </c>
      <c r="G363" s="14" t="s">
        <v>1628</v>
      </c>
      <c r="H363" s="12" t="s">
        <v>1629</v>
      </c>
      <c r="I363" s="19"/>
      <c r="J363" s="20"/>
    </row>
    <row r="364" spans="2:10" ht="18.75" x14ac:dyDescent="0.25">
      <c r="B364" s="14"/>
      <c r="C364" s="14"/>
      <c r="D364" s="14"/>
      <c r="E364" s="15" t="s">
        <v>1630</v>
      </c>
      <c r="F364" s="16"/>
      <c r="G364" s="14"/>
      <c r="H364" s="12"/>
      <c r="I364" s="19"/>
      <c r="J364" s="20"/>
    </row>
    <row r="365" spans="2:10" ht="18.75" x14ac:dyDescent="0.25">
      <c r="B365" s="14">
        <v>3</v>
      </c>
      <c r="C365" s="14">
        <v>19</v>
      </c>
      <c r="D365" s="14">
        <v>1</v>
      </c>
      <c r="E365" s="16">
        <v>31</v>
      </c>
      <c r="F365" s="918" t="s">
        <v>946</v>
      </c>
      <c r="G365" s="14" t="s">
        <v>1631</v>
      </c>
      <c r="H365" s="12" t="s">
        <v>1632</v>
      </c>
      <c r="I365" s="19"/>
      <c r="J365" s="20"/>
    </row>
    <row r="366" spans="2:10" ht="18.75" x14ac:dyDescent="0.25">
      <c r="B366" s="14">
        <v>3</v>
      </c>
      <c r="C366" s="14">
        <v>19</v>
      </c>
      <c r="D366" s="14">
        <v>1</v>
      </c>
      <c r="E366" s="16">
        <v>31</v>
      </c>
      <c r="F366" s="918" t="s">
        <v>949</v>
      </c>
      <c r="G366" s="14" t="s">
        <v>1633</v>
      </c>
      <c r="H366" s="12" t="s">
        <v>1634</v>
      </c>
      <c r="I366" s="19"/>
      <c r="J366" s="20"/>
    </row>
    <row r="367" spans="2:10" ht="18.75" x14ac:dyDescent="0.25">
      <c r="B367" s="14">
        <v>3</v>
      </c>
      <c r="C367" s="14">
        <v>19</v>
      </c>
      <c r="D367" s="14">
        <v>1</v>
      </c>
      <c r="E367" s="16">
        <v>31</v>
      </c>
      <c r="F367" s="918" t="s">
        <v>952</v>
      </c>
      <c r="G367" s="14" t="s">
        <v>1635</v>
      </c>
      <c r="H367" s="12" t="s">
        <v>1636</v>
      </c>
      <c r="I367" s="19"/>
      <c r="J367" s="20"/>
    </row>
    <row r="368" spans="2:10" ht="18.75" x14ac:dyDescent="0.25">
      <c r="B368" s="14">
        <v>3</v>
      </c>
      <c r="C368" s="14">
        <v>19</v>
      </c>
      <c r="D368" s="14">
        <v>1</v>
      </c>
      <c r="E368" s="16">
        <v>31</v>
      </c>
      <c r="F368" s="918" t="s">
        <v>955</v>
      </c>
      <c r="G368" s="14" t="s">
        <v>1637</v>
      </c>
      <c r="H368" s="12" t="s">
        <v>1638</v>
      </c>
      <c r="I368" s="19"/>
      <c r="J368" s="20"/>
    </row>
    <row r="369" spans="2:9" x14ac:dyDescent="0.2">
      <c r="B369" s="14">
        <v>3</v>
      </c>
      <c r="C369" s="14">
        <v>19</v>
      </c>
      <c r="D369" s="14">
        <v>1</v>
      </c>
      <c r="E369" s="16">
        <v>31</v>
      </c>
      <c r="F369" s="918" t="s">
        <v>958</v>
      </c>
      <c r="G369" s="14" t="s">
        <v>1639</v>
      </c>
      <c r="H369" s="12" t="s">
        <v>1640</v>
      </c>
      <c r="I369" s="21"/>
    </row>
    <row r="370" spans="2:9" x14ac:dyDescent="0.2">
      <c r="B370" s="14">
        <v>3</v>
      </c>
      <c r="C370" s="14">
        <v>19</v>
      </c>
      <c r="D370" s="14">
        <v>1</v>
      </c>
      <c r="E370" s="16">
        <v>31</v>
      </c>
      <c r="F370" s="918" t="s">
        <v>961</v>
      </c>
      <c r="G370" s="14" t="s">
        <v>1641</v>
      </c>
      <c r="H370" s="12" t="s">
        <v>1642</v>
      </c>
      <c r="I370" s="21"/>
    </row>
    <row r="371" spans="2:9" x14ac:dyDescent="0.2">
      <c r="B371" s="14">
        <v>3</v>
      </c>
      <c r="C371" s="14">
        <v>19</v>
      </c>
      <c r="D371" s="14">
        <v>1</v>
      </c>
      <c r="E371" s="16">
        <v>31</v>
      </c>
      <c r="F371" s="918" t="s">
        <v>964</v>
      </c>
      <c r="G371" s="14" t="s">
        <v>1643</v>
      </c>
      <c r="H371" s="12" t="s">
        <v>1644</v>
      </c>
      <c r="I371" s="21"/>
    </row>
    <row r="372" spans="2:9" x14ac:dyDescent="0.2">
      <c r="B372" s="14">
        <v>3</v>
      </c>
      <c r="C372" s="14">
        <v>19</v>
      </c>
      <c r="D372" s="14">
        <v>1</v>
      </c>
      <c r="E372" s="16">
        <v>31</v>
      </c>
      <c r="F372" s="918" t="s">
        <v>967</v>
      </c>
      <c r="G372" s="14" t="s">
        <v>1645</v>
      </c>
      <c r="H372" s="12" t="s">
        <v>1646</v>
      </c>
      <c r="I372" s="21"/>
    </row>
    <row r="373" spans="2:9" x14ac:dyDescent="0.2">
      <c r="B373" s="14">
        <v>3</v>
      </c>
      <c r="C373" s="14">
        <v>19</v>
      </c>
      <c r="D373" s="14">
        <v>1</v>
      </c>
      <c r="E373" s="16">
        <v>31</v>
      </c>
      <c r="F373" s="918" t="s">
        <v>970</v>
      </c>
      <c r="G373" s="14" t="s">
        <v>1647</v>
      </c>
      <c r="H373" s="12" t="s">
        <v>1648</v>
      </c>
      <c r="I373" s="21"/>
    </row>
    <row r="374" spans="2:9" x14ac:dyDescent="0.2">
      <c r="B374" s="14">
        <v>3</v>
      </c>
      <c r="C374" s="14">
        <v>19</v>
      </c>
      <c r="D374" s="14">
        <v>1</v>
      </c>
      <c r="E374" s="16">
        <v>31</v>
      </c>
      <c r="F374" s="918" t="s">
        <v>973</v>
      </c>
      <c r="G374" s="14" t="s">
        <v>1649</v>
      </c>
      <c r="H374" s="12" t="s">
        <v>1650</v>
      </c>
      <c r="I374" s="21"/>
    </row>
    <row r="375" spans="2:9" x14ac:dyDescent="0.2">
      <c r="B375" s="14">
        <v>3</v>
      </c>
      <c r="C375" s="14">
        <v>19</v>
      </c>
      <c r="D375" s="14">
        <v>1</v>
      </c>
      <c r="E375" s="16">
        <v>31</v>
      </c>
      <c r="F375" s="918" t="s">
        <v>1039</v>
      </c>
      <c r="G375" s="14" t="s">
        <v>1651</v>
      </c>
      <c r="H375" s="12" t="s">
        <v>1652</v>
      </c>
      <c r="I375" s="21"/>
    </row>
    <row r="376" spans="2:9" x14ac:dyDescent="0.2">
      <c r="B376" s="14"/>
      <c r="C376" s="14"/>
      <c r="D376" s="14"/>
      <c r="E376" s="15" t="s">
        <v>1653</v>
      </c>
      <c r="F376" s="16"/>
      <c r="G376" s="14"/>
      <c r="H376" s="12"/>
      <c r="I376" s="21"/>
    </row>
    <row r="377" spans="2:9" x14ac:dyDescent="0.2">
      <c r="B377" s="14">
        <v>3</v>
      </c>
      <c r="C377" s="14">
        <v>19</v>
      </c>
      <c r="D377" s="14">
        <v>3</v>
      </c>
      <c r="E377" s="16">
        <v>32</v>
      </c>
      <c r="F377" s="918" t="s">
        <v>946</v>
      </c>
      <c r="G377" s="14" t="s">
        <v>1146</v>
      </c>
      <c r="H377" s="12" t="s">
        <v>1654</v>
      </c>
      <c r="I377" s="21"/>
    </row>
    <row r="378" spans="2:9" x14ac:dyDescent="0.2">
      <c r="B378" s="14">
        <v>3</v>
      </c>
      <c r="C378" s="14">
        <v>19</v>
      </c>
      <c r="D378" s="14">
        <v>3</v>
      </c>
      <c r="E378" s="16">
        <v>32</v>
      </c>
      <c r="F378" s="918" t="s">
        <v>949</v>
      </c>
      <c r="G378" s="14" t="s">
        <v>1655</v>
      </c>
      <c r="H378" s="12" t="s">
        <v>1656</v>
      </c>
      <c r="I378" s="21"/>
    </row>
    <row r="379" spans="2:9" x14ac:dyDescent="0.2">
      <c r="B379" s="14">
        <v>3</v>
      </c>
      <c r="C379" s="14">
        <v>19</v>
      </c>
      <c r="D379" s="14">
        <v>3</v>
      </c>
      <c r="E379" s="16">
        <v>32</v>
      </c>
      <c r="F379" s="918" t="s">
        <v>952</v>
      </c>
      <c r="G379" s="14" t="s">
        <v>1657</v>
      </c>
      <c r="H379" s="12" t="s">
        <v>1658</v>
      </c>
      <c r="I379" s="21"/>
    </row>
    <row r="380" spans="2:9" x14ac:dyDescent="0.2">
      <c r="B380" s="14">
        <v>3</v>
      </c>
      <c r="C380" s="14">
        <v>19</v>
      </c>
      <c r="D380" s="14">
        <v>3</v>
      </c>
      <c r="E380" s="16">
        <v>32</v>
      </c>
      <c r="F380" s="918" t="s">
        <v>955</v>
      </c>
      <c r="G380" s="14" t="s">
        <v>1659</v>
      </c>
      <c r="H380" s="12" t="s">
        <v>843</v>
      </c>
      <c r="I380" s="21"/>
    </row>
    <row r="381" spans="2:9" x14ac:dyDescent="0.2">
      <c r="B381" s="14">
        <v>3</v>
      </c>
      <c r="C381" s="14">
        <v>19</v>
      </c>
      <c r="D381" s="14">
        <v>3</v>
      </c>
      <c r="E381" s="16">
        <v>32</v>
      </c>
      <c r="F381" s="918" t="s">
        <v>958</v>
      </c>
      <c r="G381" s="14" t="s">
        <v>1660</v>
      </c>
      <c r="H381" s="12" t="s">
        <v>883</v>
      </c>
      <c r="I381" s="21"/>
    </row>
    <row r="382" spans="2:9" x14ac:dyDescent="0.2">
      <c r="B382" s="14">
        <v>3</v>
      </c>
      <c r="C382" s="14">
        <v>19</v>
      </c>
      <c r="D382" s="14">
        <v>3</v>
      </c>
      <c r="E382" s="16">
        <v>32</v>
      </c>
      <c r="F382" s="918" t="s">
        <v>961</v>
      </c>
      <c r="G382" s="14" t="s">
        <v>1661</v>
      </c>
      <c r="H382" s="12" t="s">
        <v>1662</v>
      </c>
      <c r="I382" s="21"/>
    </row>
    <row r="383" spans="2:9" x14ac:dyDescent="0.2">
      <c r="B383" s="14">
        <v>3</v>
      </c>
      <c r="C383" s="14">
        <v>19</v>
      </c>
      <c r="D383" s="14">
        <v>3</v>
      </c>
      <c r="E383" s="16">
        <v>32</v>
      </c>
      <c r="F383" s="918" t="s">
        <v>964</v>
      </c>
      <c r="G383" s="14" t="s">
        <v>1663</v>
      </c>
      <c r="H383" s="12" t="s">
        <v>1664</v>
      </c>
      <c r="I383" s="21"/>
    </row>
    <row r="384" spans="2:9" x14ac:dyDescent="0.2">
      <c r="B384" s="14">
        <v>3</v>
      </c>
      <c r="C384" s="14">
        <v>19</v>
      </c>
      <c r="D384" s="14">
        <v>3</v>
      </c>
      <c r="E384" s="16">
        <v>32</v>
      </c>
      <c r="F384" s="918" t="s">
        <v>967</v>
      </c>
      <c r="G384" s="14" t="s">
        <v>1118</v>
      </c>
      <c r="H384" s="12" t="s">
        <v>1665</v>
      </c>
      <c r="I384" s="21"/>
    </row>
    <row r="385" spans="2:9" x14ac:dyDescent="0.2">
      <c r="B385" s="14">
        <v>3</v>
      </c>
      <c r="C385" s="14">
        <v>19</v>
      </c>
      <c r="D385" s="14">
        <v>3</v>
      </c>
      <c r="E385" s="16">
        <v>32</v>
      </c>
      <c r="F385" s="918" t="s">
        <v>970</v>
      </c>
      <c r="G385" s="14" t="s">
        <v>1666</v>
      </c>
      <c r="H385" s="12" t="s">
        <v>1667</v>
      </c>
      <c r="I385" s="21"/>
    </row>
    <row r="386" spans="2:9" x14ac:dyDescent="0.2">
      <c r="B386" s="14">
        <v>3</v>
      </c>
      <c r="C386" s="14">
        <v>19</v>
      </c>
      <c r="D386" s="14">
        <v>3</v>
      </c>
      <c r="E386" s="16">
        <v>32</v>
      </c>
      <c r="F386" s="918" t="s">
        <v>973</v>
      </c>
      <c r="G386" s="14" t="s">
        <v>1668</v>
      </c>
      <c r="H386" s="12" t="s">
        <v>1669</v>
      </c>
      <c r="I386" s="21"/>
    </row>
    <row r="387" spans="2:9" x14ac:dyDescent="0.2">
      <c r="B387" s="14"/>
      <c r="C387" s="14"/>
      <c r="D387" s="14"/>
      <c r="E387" s="15" t="s">
        <v>1670</v>
      </c>
      <c r="F387" s="16"/>
      <c r="G387" s="14"/>
      <c r="H387" s="12"/>
      <c r="I387" s="21"/>
    </row>
    <row r="388" spans="2:9" x14ac:dyDescent="0.2">
      <c r="B388" s="14">
        <v>3</v>
      </c>
      <c r="C388" s="14">
        <v>19</v>
      </c>
      <c r="D388" s="14">
        <v>2</v>
      </c>
      <c r="E388" s="16">
        <v>33</v>
      </c>
      <c r="F388" s="918" t="s">
        <v>946</v>
      </c>
      <c r="G388" s="14" t="s">
        <v>1671</v>
      </c>
      <c r="H388" s="12" t="s">
        <v>1672</v>
      </c>
      <c r="I388" s="21"/>
    </row>
    <row r="389" spans="2:9" x14ac:dyDescent="0.2">
      <c r="B389" s="14">
        <v>3</v>
      </c>
      <c r="C389" s="14">
        <v>19</v>
      </c>
      <c r="D389" s="14">
        <v>2</v>
      </c>
      <c r="E389" s="16">
        <v>33</v>
      </c>
      <c r="F389" s="918" t="s">
        <v>949</v>
      </c>
      <c r="G389" s="14" t="s">
        <v>1673</v>
      </c>
      <c r="H389" s="12" t="s">
        <v>1674</v>
      </c>
      <c r="I389" s="21"/>
    </row>
    <row r="390" spans="2:9" x14ac:dyDescent="0.2">
      <c r="B390" s="14">
        <v>3</v>
      </c>
      <c r="C390" s="14">
        <v>19</v>
      </c>
      <c r="D390" s="14">
        <v>2</v>
      </c>
      <c r="E390" s="16">
        <v>33</v>
      </c>
      <c r="F390" s="918" t="s">
        <v>952</v>
      </c>
      <c r="G390" s="14" t="s">
        <v>1675</v>
      </c>
      <c r="H390" s="12" t="s">
        <v>1676</v>
      </c>
      <c r="I390" s="21"/>
    </row>
    <row r="391" spans="2:9" x14ac:dyDescent="0.2">
      <c r="B391" s="14">
        <v>3</v>
      </c>
      <c r="C391" s="14">
        <v>19</v>
      </c>
      <c r="D391" s="14">
        <v>2</v>
      </c>
      <c r="E391" s="16">
        <v>33</v>
      </c>
      <c r="F391" s="918" t="s">
        <v>955</v>
      </c>
      <c r="G391" s="14" t="s">
        <v>1677</v>
      </c>
      <c r="H391" s="12" t="s">
        <v>1678</v>
      </c>
      <c r="I391" s="21"/>
    </row>
    <row r="392" spans="2:9" x14ac:dyDescent="0.2">
      <c r="B392" s="14">
        <v>3</v>
      </c>
      <c r="C392" s="14">
        <v>19</v>
      </c>
      <c r="D392" s="14">
        <v>2</v>
      </c>
      <c r="E392" s="16">
        <v>33</v>
      </c>
      <c r="F392" s="918" t="s">
        <v>958</v>
      </c>
      <c r="G392" s="14" t="s">
        <v>1679</v>
      </c>
      <c r="H392" s="12" t="s">
        <v>1680</v>
      </c>
      <c r="I392" s="21"/>
    </row>
    <row r="393" spans="2:9" x14ac:dyDescent="0.2">
      <c r="B393" s="14">
        <v>3</v>
      </c>
      <c r="C393" s="14">
        <v>19</v>
      </c>
      <c r="D393" s="14">
        <v>2</v>
      </c>
      <c r="E393" s="16">
        <v>33</v>
      </c>
      <c r="F393" s="918" t="s">
        <v>961</v>
      </c>
      <c r="G393" s="14" t="s">
        <v>1681</v>
      </c>
      <c r="H393" s="12" t="s">
        <v>1682</v>
      </c>
      <c r="I393" s="21"/>
    </row>
    <row r="394" spans="2:9" x14ac:dyDescent="0.2">
      <c r="B394" s="14">
        <v>3</v>
      </c>
      <c r="C394" s="14">
        <v>19</v>
      </c>
      <c r="D394" s="14">
        <v>2</v>
      </c>
      <c r="E394" s="16">
        <v>33</v>
      </c>
      <c r="F394" s="918" t="s">
        <v>964</v>
      </c>
      <c r="G394" s="14" t="s">
        <v>1683</v>
      </c>
      <c r="H394" s="12" t="s">
        <v>1684</v>
      </c>
      <c r="I394" s="21"/>
    </row>
    <row r="395" spans="2:9" x14ac:dyDescent="0.2">
      <c r="B395" s="14">
        <v>3</v>
      </c>
      <c r="C395" s="14">
        <v>19</v>
      </c>
      <c r="D395" s="14">
        <v>2</v>
      </c>
      <c r="E395" s="16">
        <v>33</v>
      </c>
      <c r="F395" s="918" t="s">
        <v>967</v>
      </c>
      <c r="G395" s="14" t="s">
        <v>1685</v>
      </c>
      <c r="H395" s="12" t="s">
        <v>1686</v>
      </c>
      <c r="I395" s="21"/>
    </row>
    <row r="396" spans="2:9" x14ac:dyDescent="0.2">
      <c r="B396" s="14">
        <v>3</v>
      </c>
      <c r="C396" s="14">
        <v>19</v>
      </c>
      <c r="D396" s="14">
        <v>2</v>
      </c>
      <c r="E396" s="16">
        <v>33</v>
      </c>
      <c r="F396" s="918" t="s">
        <v>970</v>
      </c>
      <c r="G396" s="14" t="s">
        <v>1687</v>
      </c>
      <c r="H396" s="12" t="s">
        <v>1688</v>
      </c>
      <c r="I396" s="21"/>
    </row>
    <row r="397" spans="2:9" x14ac:dyDescent="0.2">
      <c r="B397" s="14">
        <v>3</v>
      </c>
      <c r="C397" s="14">
        <v>19</v>
      </c>
      <c r="D397" s="14">
        <v>2</v>
      </c>
      <c r="E397" s="16">
        <v>33</v>
      </c>
      <c r="F397" s="918" t="s">
        <v>973</v>
      </c>
      <c r="G397" s="14" t="s">
        <v>1689</v>
      </c>
      <c r="H397" s="12" t="s">
        <v>1690</v>
      </c>
      <c r="I397" s="21"/>
    </row>
    <row r="398" spans="2:9" x14ac:dyDescent="0.2">
      <c r="B398" s="14">
        <v>3</v>
      </c>
      <c r="C398" s="14">
        <v>19</v>
      </c>
      <c r="D398" s="14">
        <v>2</v>
      </c>
      <c r="E398" s="16">
        <v>33</v>
      </c>
      <c r="F398" s="918" t="s">
        <v>1039</v>
      </c>
      <c r="G398" s="14" t="s">
        <v>1691</v>
      </c>
      <c r="H398" s="12" t="s">
        <v>1692</v>
      </c>
      <c r="I398" s="21"/>
    </row>
    <row r="399" spans="2:9" x14ac:dyDescent="0.2">
      <c r="B399" s="14">
        <v>3</v>
      </c>
      <c r="C399" s="14">
        <v>19</v>
      </c>
      <c r="D399" s="14">
        <v>2</v>
      </c>
      <c r="E399" s="16">
        <v>33</v>
      </c>
      <c r="F399" s="918" t="s">
        <v>1042</v>
      </c>
      <c r="G399" s="14" t="s">
        <v>1693</v>
      </c>
      <c r="H399" s="12" t="s">
        <v>1694</v>
      </c>
      <c r="I399" s="21"/>
    </row>
    <row r="400" spans="2:9" x14ac:dyDescent="0.2">
      <c r="B400" s="14"/>
      <c r="C400" s="14"/>
      <c r="D400" s="14"/>
      <c r="E400" s="15" t="s">
        <v>1695</v>
      </c>
      <c r="F400" s="16"/>
      <c r="G400" s="14"/>
      <c r="H400" s="12"/>
      <c r="I400" s="21"/>
    </row>
    <row r="401" spans="2:9" x14ac:dyDescent="0.2">
      <c r="B401" s="14">
        <v>3</v>
      </c>
      <c r="C401" s="14">
        <v>19</v>
      </c>
      <c r="D401" s="14">
        <v>3</v>
      </c>
      <c r="E401" s="16">
        <v>34</v>
      </c>
      <c r="F401" s="918" t="s">
        <v>946</v>
      </c>
      <c r="G401" s="14" t="s">
        <v>1696</v>
      </c>
      <c r="H401" s="12" t="s">
        <v>1697</v>
      </c>
      <c r="I401" s="21"/>
    </row>
    <row r="402" spans="2:9" x14ac:dyDescent="0.2">
      <c r="B402" s="14">
        <v>3</v>
      </c>
      <c r="C402" s="14">
        <v>19</v>
      </c>
      <c r="D402" s="14">
        <v>3</v>
      </c>
      <c r="E402" s="16">
        <v>34</v>
      </c>
      <c r="F402" s="918" t="s">
        <v>949</v>
      </c>
      <c r="G402" s="14" t="s">
        <v>1202</v>
      </c>
      <c r="H402" s="12" t="s">
        <v>1698</v>
      </c>
      <c r="I402" s="21"/>
    </row>
    <row r="403" spans="2:9" x14ac:dyDescent="0.2">
      <c r="B403" s="14">
        <v>3</v>
      </c>
      <c r="C403" s="14">
        <v>19</v>
      </c>
      <c r="D403" s="14">
        <v>3</v>
      </c>
      <c r="E403" s="16">
        <v>34</v>
      </c>
      <c r="F403" s="918" t="s">
        <v>952</v>
      </c>
      <c r="G403" s="14" t="s">
        <v>1699</v>
      </c>
      <c r="H403" s="12" t="s">
        <v>1700</v>
      </c>
      <c r="I403" s="21"/>
    </row>
    <row r="404" spans="2:9" x14ac:dyDescent="0.2">
      <c r="B404" s="14">
        <v>3</v>
      </c>
      <c r="C404" s="14">
        <v>19</v>
      </c>
      <c r="D404" s="14">
        <v>3</v>
      </c>
      <c r="E404" s="16">
        <v>34</v>
      </c>
      <c r="F404" s="918" t="s">
        <v>955</v>
      </c>
      <c r="G404" s="14" t="s">
        <v>1701</v>
      </c>
      <c r="H404" s="12" t="s">
        <v>1702</v>
      </c>
      <c r="I404" s="21"/>
    </row>
    <row r="405" spans="2:9" x14ac:dyDescent="0.2">
      <c r="B405" s="14">
        <v>3</v>
      </c>
      <c r="C405" s="14">
        <v>19</v>
      </c>
      <c r="D405" s="14">
        <v>3</v>
      </c>
      <c r="E405" s="16">
        <v>34</v>
      </c>
      <c r="F405" s="918" t="s">
        <v>958</v>
      </c>
      <c r="G405" s="14" t="s">
        <v>1703</v>
      </c>
      <c r="H405" s="12" t="s">
        <v>1704</v>
      </c>
      <c r="I405" s="21"/>
    </row>
    <row r="406" spans="2:9" x14ac:dyDescent="0.2">
      <c r="B406" s="14">
        <v>3</v>
      </c>
      <c r="C406" s="14">
        <v>19</v>
      </c>
      <c r="D406" s="14">
        <v>3</v>
      </c>
      <c r="E406" s="16">
        <v>34</v>
      </c>
      <c r="F406" s="918" t="s">
        <v>961</v>
      </c>
      <c r="G406" s="14" t="s">
        <v>1705</v>
      </c>
      <c r="H406" s="12" t="s">
        <v>1706</v>
      </c>
      <c r="I406" s="21"/>
    </row>
    <row r="407" spans="2:9" x14ac:dyDescent="0.2">
      <c r="B407" s="14">
        <v>3</v>
      </c>
      <c r="C407" s="14">
        <v>19</v>
      </c>
      <c r="D407" s="14">
        <v>3</v>
      </c>
      <c r="E407" s="16">
        <v>34</v>
      </c>
      <c r="F407" s="918" t="s">
        <v>964</v>
      </c>
      <c r="G407" s="14" t="s">
        <v>1707</v>
      </c>
      <c r="H407" s="12" t="s">
        <v>1708</v>
      </c>
      <c r="I407" s="21"/>
    </row>
    <row r="408" spans="2:9" x14ac:dyDescent="0.2">
      <c r="B408" s="14">
        <v>3</v>
      </c>
      <c r="C408" s="14">
        <v>19</v>
      </c>
      <c r="D408" s="14">
        <v>3</v>
      </c>
      <c r="E408" s="16">
        <v>34</v>
      </c>
      <c r="F408" s="918" t="s">
        <v>967</v>
      </c>
      <c r="G408" s="14" t="s">
        <v>1709</v>
      </c>
      <c r="H408" s="12" t="s">
        <v>1710</v>
      </c>
      <c r="I408" s="21"/>
    </row>
    <row r="409" spans="2:9" x14ac:dyDescent="0.2">
      <c r="B409" s="14">
        <v>3</v>
      </c>
      <c r="C409" s="14">
        <v>19</v>
      </c>
      <c r="D409" s="14">
        <v>3</v>
      </c>
      <c r="E409" s="16">
        <v>34</v>
      </c>
      <c r="F409" s="918" t="s">
        <v>970</v>
      </c>
      <c r="G409" s="14" t="s">
        <v>1711</v>
      </c>
      <c r="H409" s="12" t="s">
        <v>1712</v>
      </c>
      <c r="I409" s="21"/>
    </row>
    <row r="410" spans="2:9" x14ac:dyDescent="0.2">
      <c r="B410" s="14">
        <v>3</v>
      </c>
      <c r="C410" s="14">
        <v>19</v>
      </c>
      <c r="D410" s="14">
        <v>3</v>
      </c>
      <c r="E410" s="16">
        <v>34</v>
      </c>
      <c r="F410" s="918" t="s">
        <v>973</v>
      </c>
      <c r="G410" s="14" t="s">
        <v>1713</v>
      </c>
      <c r="H410" s="12" t="s">
        <v>1714</v>
      </c>
      <c r="I410" s="21"/>
    </row>
    <row r="411" spans="2:9" x14ac:dyDescent="0.2">
      <c r="B411" s="14"/>
      <c r="C411" s="14"/>
      <c r="D411" s="14"/>
      <c r="E411" s="15" t="s">
        <v>1715</v>
      </c>
      <c r="F411" s="16"/>
      <c r="G411" s="14"/>
      <c r="H411" s="12"/>
      <c r="I411" s="21"/>
    </row>
    <row r="412" spans="2:9" x14ac:dyDescent="0.2">
      <c r="B412" s="14">
        <v>3</v>
      </c>
      <c r="C412" s="14">
        <v>19</v>
      </c>
      <c r="D412" s="14">
        <v>2</v>
      </c>
      <c r="E412" s="16">
        <v>35</v>
      </c>
      <c r="F412" s="918" t="s">
        <v>946</v>
      </c>
      <c r="G412" s="14" t="s">
        <v>1716</v>
      </c>
      <c r="H412" s="12" t="s">
        <v>1717</v>
      </c>
      <c r="I412" s="21"/>
    </row>
    <row r="413" spans="2:9" x14ac:dyDescent="0.2">
      <c r="B413" s="14">
        <v>3</v>
      </c>
      <c r="C413" s="14">
        <v>19</v>
      </c>
      <c r="D413" s="14">
        <v>2</v>
      </c>
      <c r="E413" s="16">
        <v>35</v>
      </c>
      <c r="F413" s="918" t="s">
        <v>949</v>
      </c>
      <c r="G413" s="14" t="s">
        <v>1718</v>
      </c>
      <c r="H413" s="12" t="s">
        <v>1719</v>
      </c>
      <c r="I413" s="21"/>
    </row>
    <row r="414" spans="2:9" x14ac:dyDescent="0.2">
      <c r="B414" s="14">
        <v>3</v>
      </c>
      <c r="C414" s="14">
        <v>19</v>
      </c>
      <c r="D414" s="14">
        <v>2</v>
      </c>
      <c r="E414" s="16">
        <v>35</v>
      </c>
      <c r="F414" s="918" t="s">
        <v>952</v>
      </c>
      <c r="G414" s="14" t="s">
        <v>1720</v>
      </c>
      <c r="H414" s="12" t="s">
        <v>1721</v>
      </c>
      <c r="I414" s="21"/>
    </row>
    <row r="415" spans="2:9" x14ac:dyDescent="0.2">
      <c r="B415" s="14">
        <v>3</v>
      </c>
      <c r="C415" s="14">
        <v>19</v>
      </c>
      <c r="D415" s="14">
        <v>2</v>
      </c>
      <c r="E415" s="16">
        <v>35</v>
      </c>
      <c r="F415" s="918" t="s">
        <v>955</v>
      </c>
      <c r="G415" s="14" t="s">
        <v>1345</v>
      </c>
      <c r="H415" s="12" t="s">
        <v>1722</v>
      </c>
      <c r="I415" s="21"/>
    </row>
    <row r="416" spans="2:9" x14ac:dyDescent="0.2">
      <c r="B416" s="14">
        <v>3</v>
      </c>
      <c r="C416" s="14">
        <v>19</v>
      </c>
      <c r="D416" s="14">
        <v>2</v>
      </c>
      <c r="E416" s="16">
        <v>35</v>
      </c>
      <c r="F416" s="918" t="s">
        <v>958</v>
      </c>
      <c r="G416" s="14" t="s">
        <v>1723</v>
      </c>
      <c r="H416" s="12" t="s">
        <v>1724</v>
      </c>
      <c r="I416" s="21"/>
    </row>
    <row r="417" spans="2:9" x14ac:dyDescent="0.2">
      <c r="B417" s="14">
        <v>3</v>
      </c>
      <c r="C417" s="14">
        <v>19</v>
      </c>
      <c r="D417" s="14">
        <v>2</v>
      </c>
      <c r="E417" s="16">
        <v>35</v>
      </c>
      <c r="F417" s="918" t="s">
        <v>961</v>
      </c>
      <c r="G417" s="14" t="s">
        <v>1725</v>
      </c>
      <c r="H417" s="12" t="s">
        <v>1726</v>
      </c>
      <c r="I417" s="21"/>
    </row>
    <row r="418" spans="2:9" x14ac:dyDescent="0.2">
      <c r="B418" s="14">
        <v>3</v>
      </c>
      <c r="C418" s="14">
        <v>19</v>
      </c>
      <c r="D418" s="14">
        <v>2</v>
      </c>
      <c r="E418" s="16">
        <v>35</v>
      </c>
      <c r="F418" s="918" t="s">
        <v>964</v>
      </c>
      <c r="G418" s="14" t="s">
        <v>1727</v>
      </c>
      <c r="H418" s="12" t="s">
        <v>1728</v>
      </c>
      <c r="I418" s="21"/>
    </row>
    <row r="419" spans="2:9" x14ac:dyDescent="0.2">
      <c r="B419" s="14">
        <v>3</v>
      </c>
      <c r="C419" s="14">
        <v>19</v>
      </c>
      <c r="D419" s="14">
        <v>2</v>
      </c>
      <c r="E419" s="16">
        <v>35</v>
      </c>
      <c r="F419" s="918" t="s">
        <v>967</v>
      </c>
      <c r="G419" s="14" t="s">
        <v>1729</v>
      </c>
      <c r="H419" s="12" t="s">
        <v>1730</v>
      </c>
      <c r="I419" s="21"/>
    </row>
    <row r="420" spans="2:9" x14ac:dyDescent="0.2">
      <c r="B420" s="14">
        <v>3</v>
      </c>
      <c r="C420" s="14">
        <v>19</v>
      </c>
      <c r="D420" s="14">
        <v>2</v>
      </c>
      <c r="E420" s="16">
        <v>35</v>
      </c>
      <c r="F420" s="918" t="s">
        <v>970</v>
      </c>
      <c r="G420" s="14" t="s">
        <v>1731</v>
      </c>
      <c r="H420" s="12" t="s">
        <v>1732</v>
      </c>
      <c r="I420" s="21"/>
    </row>
    <row r="421" spans="2:9" x14ac:dyDescent="0.2">
      <c r="B421" s="14">
        <v>3</v>
      </c>
      <c r="C421" s="14">
        <v>19</v>
      </c>
      <c r="D421" s="14">
        <v>2</v>
      </c>
      <c r="E421" s="16">
        <v>35</v>
      </c>
      <c r="F421" s="918" t="s">
        <v>973</v>
      </c>
      <c r="G421" s="14" t="s">
        <v>1733</v>
      </c>
      <c r="H421" s="12" t="s">
        <v>1734</v>
      </c>
      <c r="I421" s="21"/>
    </row>
    <row r="422" spans="2:9" x14ac:dyDescent="0.2">
      <c r="B422" s="14"/>
      <c r="C422" s="14"/>
      <c r="D422" s="14"/>
      <c r="E422" s="15" t="s">
        <v>1735</v>
      </c>
      <c r="F422" s="16"/>
      <c r="G422" s="14"/>
      <c r="H422" s="12"/>
      <c r="I422" s="21"/>
    </row>
    <row r="423" spans="2:9" x14ac:dyDescent="0.2">
      <c r="B423" s="14">
        <v>3</v>
      </c>
      <c r="C423" s="14">
        <v>19</v>
      </c>
      <c r="D423" s="14">
        <v>3</v>
      </c>
      <c r="E423" s="16">
        <v>36</v>
      </c>
      <c r="F423" s="918" t="s">
        <v>946</v>
      </c>
      <c r="G423" s="14" t="s">
        <v>1736</v>
      </c>
      <c r="H423" s="12" t="s">
        <v>1737</v>
      </c>
      <c r="I423" s="21"/>
    </row>
    <row r="424" spans="2:9" x14ac:dyDescent="0.2">
      <c r="B424" s="14">
        <v>3</v>
      </c>
      <c r="C424" s="14">
        <v>19</v>
      </c>
      <c r="D424" s="14">
        <v>3</v>
      </c>
      <c r="E424" s="16">
        <v>36</v>
      </c>
      <c r="F424" s="918" t="s">
        <v>949</v>
      </c>
      <c r="G424" s="14" t="s">
        <v>1738</v>
      </c>
      <c r="H424" s="12" t="s">
        <v>1739</v>
      </c>
      <c r="I424" s="21"/>
    </row>
    <row r="425" spans="2:9" x14ac:dyDescent="0.2">
      <c r="B425" s="14">
        <v>3</v>
      </c>
      <c r="C425" s="14">
        <v>19</v>
      </c>
      <c r="D425" s="14">
        <v>3</v>
      </c>
      <c r="E425" s="16">
        <v>36</v>
      </c>
      <c r="F425" s="918" t="s">
        <v>952</v>
      </c>
      <c r="G425" s="14" t="s">
        <v>1740</v>
      </c>
      <c r="H425" s="12" t="s">
        <v>1741</v>
      </c>
      <c r="I425" s="21"/>
    </row>
    <row r="426" spans="2:9" x14ac:dyDescent="0.2">
      <c r="B426" s="14">
        <v>3</v>
      </c>
      <c r="C426" s="14">
        <v>19</v>
      </c>
      <c r="D426" s="14">
        <v>3</v>
      </c>
      <c r="E426" s="16">
        <v>36</v>
      </c>
      <c r="F426" s="918" t="s">
        <v>955</v>
      </c>
      <c r="G426" s="14" t="s">
        <v>1742</v>
      </c>
      <c r="H426" s="12" t="s">
        <v>1743</v>
      </c>
      <c r="I426" s="21"/>
    </row>
    <row r="427" spans="2:9" x14ac:dyDescent="0.2">
      <c r="B427" s="14">
        <v>3</v>
      </c>
      <c r="C427" s="14">
        <v>19</v>
      </c>
      <c r="D427" s="14">
        <v>3</v>
      </c>
      <c r="E427" s="16">
        <v>36</v>
      </c>
      <c r="F427" s="918" t="s">
        <v>958</v>
      </c>
      <c r="G427" s="14" t="s">
        <v>1744</v>
      </c>
      <c r="H427" s="12" t="s">
        <v>1745</v>
      </c>
      <c r="I427" s="21"/>
    </row>
    <row r="428" spans="2:9" x14ac:dyDescent="0.2">
      <c r="B428" s="14">
        <v>3</v>
      </c>
      <c r="C428" s="14">
        <v>19</v>
      </c>
      <c r="D428" s="14">
        <v>3</v>
      </c>
      <c r="E428" s="16">
        <v>36</v>
      </c>
      <c r="F428" s="918" t="s">
        <v>961</v>
      </c>
      <c r="G428" s="14" t="s">
        <v>1746</v>
      </c>
      <c r="H428" s="12" t="s">
        <v>1747</v>
      </c>
      <c r="I428" s="21"/>
    </row>
    <row r="429" spans="2:9" x14ac:dyDescent="0.2">
      <c r="B429" s="14">
        <v>3</v>
      </c>
      <c r="C429" s="14">
        <v>19</v>
      </c>
      <c r="D429" s="14">
        <v>3</v>
      </c>
      <c r="E429" s="16">
        <v>36</v>
      </c>
      <c r="F429" s="918" t="s">
        <v>964</v>
      </c>
      <c r="G429" s="14" t="s">
        <v>1748</v>
      </c>
      <c r="H429" s="12" t="s">
        <v>1749</v>
      </c>
      <c r="I429" s="21"/>
    </row>
    <row r="430" spans="2:9" x14ac:dyDescent="0.2">
      <c r="B430" s="14">
        <v>3</v>
      </c>
      <c r="C430" s="14">
        <v>19</v>
      </c>
      <c r="D430" s="14">
        <v>3</v>
      </c>
      <c r="E430" s="16">
        <v>36</v>
      </c>
      <c r="F430" s="918" t="s">
        <v>967</v>
      </c>
      <c r="G430" s="14" t="s">
        <v>1750</v>
      </c>
      <c r="H430" s="12" t="s">
        <v>1751</v>
      </c>
      <c r="I430" s="21"/>
    </row>
    <row r="431" spans="2:9" x14ac:dyDescent="0.2">
      <c r="B431" s="14">
        <v>3</v>
      </c>
      <c r="C431" s="14">
        <v>19</v>
      </c>
      <c r="D431" s="14">
        <v>3</v>
      </c>
      <c r="E431" s="16">
        <v>36</v>
      </c>
      <c r="F431" s="918" t="s">
        <v>970</v>
      </c>
      <c r="G431" s="14" t="s">
        <v>1752</v>
      </c>
      <c r="H431" s="12" t="s">
        <v>1753</v>
      </c>
      <c r="I431" s="21"/>
    </row>
    <row r="432" spans="2:9" x14ac:dyDescent="0.2">
      <c r="B432" s="14">
        <v>3</v>
      </c>
      <c r="C432" s="14">
        <v>19</v>
      </c>
      <c r="D432" s="14">
        <v>3</v>
      </c>
      <c r="E432" s="16">
        <v>36</v>
      </c>
      <c r="F432" s="918" t="s">
        <v>973</v>
      </c>
      <c r="G432" s="14" t="s">
        <v>1754</v>
      </c>
      <c r="H432" s="12" t="s">
        <v>1755</v>
      </c>
      <c r="I432" s="21"/>
    </row>
    <row r="433" spans="2:9" x14ac:dyDescent="0.2">
      <c r="B433" s="14">
        <v>3</v>
      </c>
      <c r="C433" s="14">
        <v>19</v>
      </c>
      <c r="D433" s="14">
        <v>3</v>
      </c>
      <c r="E433" s="16">
        <v>36</v>
      </c>
      <c r="F433" s="918" t="s">
        <v>1039</v>
      </c>
      <c r="G433" s="14" t="s">
        <v>1756</v>
      </c>
      <c r="H433" s="12" t="s">
        <v>1757</v>
      </c>
      <c r="I433" s="21"/>
    </row>
    <row r="434" spans="2:9" x14ac:dyDescent="0.2">
      <c r="B434" s="14"/>
      <c r="C434" s="14"/>
      <c r="D434" s="14"/>
      <c r="E434" s="15" t="s">
        <v>1758</v>
      </c>
      <c r="F434" s="14"/>
      <c r="G434" s="14"/>
      <c r="H434" s="12"/>
      <c r="I434" s="21"/>
    </row>
    <row r="435" spans="2:9" x14ac:dyDescent="0.2">
      <c r="B435" s="14">
        <v>3</v>
      </c>
      <c r="C435" s="14">
        <v>19</v>
      </c>
      <c r="D435" s="14">
        <v>3</v>
      </c>
      <c r="E435" s="16">
        <v>37</v>
      </c>
      <c r="F435" s="919" t="s">
        <v>946</v>
      </c>
      <c r="G435" s="14" t="s">
        <v>1759</v>
      </c>
      <c r="H435" s="12" t="s">
        <v>1760</v>
      </c>
      <c r="I435" s="21"/>
    </row>
    <row r="436" spans="2:9" x14ac:dyDescent="0.2">
      <c r="B436" s="14">
        <v>3</v>
      </c>
      <c r="C436" s="14">
        <v>19</v>
      </c>
      <c r="D436" s="14">
        <v>3</v>
      </c>
      <c r="E436" s="16">
        <v>37</v>
      </c>
      <c r="F436" s="919" t="s">
        <v>949</v>
      </c>
      <c r="G436" s="14" t="s">
        <v>1761</v>
      </c>
      <c r="H436" s="12" t="s">
        <v>1762</v>
      </c>
      <c r="I436" s="21"/>
    </row>
    <row r="437" spans="2:9" x14ac:dyDescent="0.2">
      <c r="B437" s="14">
        <v>3</v>
      </c>
      <c r="C437" s="14">
        <v>19</v>
      </c>
      <c r="D437" s="14">
        <v>3</v>
      </c>
      <c r="E437" s="16">
        <v>37</v>
      </c>
      <c r="F437" s="919" t="s">
        <v>952</v>
      </c>
      <c r="G437" s="14" t="s">
        <v>1763</v>
      </c>
      <c r="H437" s="12" t="s">
        <v>1762</v>
      </c>
      <c r="I437" s="21"/>
    </row>
    <row r="438" spans="2:9" x14ac:dyDescent="0.2">
      <c r="B438" s="14">
        <v>3</v>
      </c>
      <c r="C438" s="14">
        <v>19</v>
      </c>
      <c r="D438" s="14">
        <v>3</v>
      </c>
      <c r="E438" s="16">
        <v>37</v>
      </c>
      <c r="F438" s="919" t="s">
        <v>955</v>
      </c>
      <c r="G438" s="14" t="s">
        <v>1764</v>
      </c>
      <c r="H438" s="12" t="s">
        <v>1762</v>
      </c>
      <c r="I438" s="21"/>
    </row>
    <row r="439" spans="2:9" x14ac:dyDescent="0.2">
      <c r="B439" s="14">
        <v>3</v>
      </c>
      <c r="C439" s="14">
        <v>19</v>
      </c>
      <c r="D439" s="14">
        <v>3</v>
      </c>
      <c r="E439" s="16">
        <v>37</v>
      </c>
      <c r="F439" s="919" t="s">
        <v>958</v>
      </c>
      <c r="G439" s="14" t="s">
        <v>1720</v>
      </c>
      <c r="H439" s="12" t="s">
        <v>1762</v>
      </c>
      <c r="I439" s="21"/>
    </row>
    <row r="440" spans="2:9" x14ac:dyDescent="0.2">
      <c r="B440" s="14">
        <v>3</v>
      </c>
      <c r="C440" s="14">
        <v>19</v>
      </c>
      <c r="D440" s="14">
        <v>3</v>
      </c>
      <c r="E440" s="16">
        <v>37</v>
      </c>
      <c r="F440" s="919" t="s">
        <v>961</v>
      </c>
      <c r="G440" s="14" t="s">
        <v>1765</v>
      </c>
      <c r="H440" s="12" t="s">
        <v>1762</v>
      </c>
      <c r="I440" s="21"/>
    </row>
    <row r="441" spans="2:9" x14ac:dyDescent="0.2">
      <c r="B441" s="14">
        <v>3</v>
      </c>
      <c r="C441" s="14">
        <v>19</v>
      </c>
      <c r="D441" s="14">
        <v>3</v>
      </c>
      <c r="E441" s="16">
        <v>37</v>
      </c>
      <c r="F441" s="919" t="s">
        <v>964</v>
      </c>
      <c r="G441" s="14" t="s">
        <v>1549</v>
      </c>
      <c r="H441" s="12" t="s">
        <v>1762</v>
      </c>
      <c r="I441" s="21"/>
    </row>
    <row r="442" spans="2:9" x14ac:dyDescent="0.2">
      <c r="B442" s="14">
        <v>3</v>
      </c>
      <c r="C442" s="14">
        <v>19</v>
      </c>
      <c r="D442" s="14">
        <v>3</v>
      </c>
      <c r="E442" s="16">
        <v>37</v>
      </c>
      <c r="F442" s="919" t="s">
        <v>967</v>
      </c>
      <c r="G442" s="14" t="s">
        <v>1766</v>
      </c>
      <c r="H442" s="12" t="s">
        <v>1762</v>
      </c>
      <c r="I442" s="21"/>
    </row>
    <row r="443" spans="2:9" x14ac:dyDescent="0.2">
      <c r="B443" s="14">
        <v>3</v>
      </c>
      <c r="C443" s="14">
        <v>19</v>
      </c>
      <c r="D443" s="14">
        <v>3</v>
      </c>
      <c r="E443" s="16">
        <v>37</v>
      </c>
      <c r="F443" s="919" t="s">
        <v>970</v>
      </c>
      <c r="G443" s="14" t="s">
        <v>1767</v>
      </c>
      <c r="H443" s="12" t="s">
        <v>1762</v>
      </c>
      <c r="I443" s="21"/>
    </row>
    <row r="444" spans="2:9" x14ac:dyDescent="0.2">
      <c r="B444" s="14">
        <v>3</v>
      </c>
      <c r="C444" s="14">
        <v>19</v>
      </c>
      <c r="D444" s="14">
        <v>3</v>
      </c>
      <c r="E444" s="16">
        <v>37</v>
      </c>
      <c r="F444" s="919" t="s">
        <v>973</v>
      </c>
      <c r="G444" s="14" t="s">
        <v>1768</v>
      </c>
      <c r="H444" s="12" t="s">
        <v>1762</v>
      </c>
      <c r="I444" s="21"/>
    </row>
    <row r="445" spans="2:9" x14ac:dyDescent="0.2">
      <c r="B445" s="14"/>
      <c r="C445" s="14"/>
      <c r="D445" s="14"/>
      <c r="E445" s="15" t="s">
        <v>1769</v>
      </c>
      <c r="F445" s="16"/>
      <c r="G445" s="14"/>
      <c r="H445" s="12"/>
      <c r="I445" s="21"/>
    </row>
    <row r="446" spans="2:9" x14ac:dyDescent="0.2">
      <c r="B446" s="14">
        <v>3</v>
      </c>
      <c r="C446" s="14">
        <v>19</v>
      </c>
      <c r="D446" s="14">
        <v>1</v>
      </c>
      <c r="E446" s="16">
        <v>38</v>
      </c>
      <c r="F446" s="918" t="s">
        <v>946</v>
      </c>
      <c r="G446" s="14" t="s">
        <v>1770</v>
      </c>
      <c r="H446" s="12" t="s">
        <v>1771</v>
      </c>
      <c r="I446" s="21"/>
    </row>
    <row r="447" spans="2:9" x14ac:dyDescent="0.2">
      <c r="B447" s="14">
        <v>3</v>
      </c>
      <c r="C447" s="14">
        <v>19</v>
      </c>
      <c r="D447" s="14">
        <v>1</v>
      </c>
      <c r="E447" s="16">
        <v>38</v>
      </c>
      <c r="F447" s="918" t="s">
        <v>949</v>
      </c>
      <c r="G447" s="14" t="s">
        <v>1772</v>
      </c>
      <c r="H447" s="12" t="s">
        <v>1773</v>
      </c>
      <c r="I447" s="21"/>
    </row>
    <row r="448" spans="2:9" x14ac:dyDescent="0.2">
      <c r="B448" s="14">
        <v>3</v>
      </c>
      <c r="C448" s="14">
        <v>19</v>
      </c>
      <c r="D448" s="14">
        <v>1</v>
      </c>
      <c r="E448" s="16">
        <v>38</v>
      </c>
      <c r="F448" s="918" t="s">
        <v>952</v>
      </c>
      <c r="G448" s="14" t="s">
        <v>1774</v>
      </c>
      <c r="H448" s="12" t="s">
        <v>1775</v>
      </c>
      <c r="I448" s="21"/>
    </row>
    <row r="449" spans="2:9" x14ac:dyDescent="0.2">
      <c r="B449" s="14">
        <v>3</v>
      </c>
      <c r="C449" s="14">
        <v>19</v>
      </c>
      <c r="D449" s="14">
        <v>1</v>
      </c>
      <c r="E449" s="16">
        <v>38</v>
      </c>
      <c r="F449" s="918" t="s">
        <v>955</v>
      </c>
      <c r="G449" s="14" t="s">
        <v>1776</v>
      </c>
      <c r="H449" s="12" t="s">
        <v>1777</v>
      </c>
      <c r="I449" s="21"/>
    </row>
    <row r="450" spans="2:9" x14ac:dyDescent="0.2">
      <c r="B450" s="14">
        <v>3</v>
      </c>
      <c r="C450" s="14">
        <v>19</v>
      </c>
      <c r="D450" s="14">
        <v>1</v>
      </c>
      <c r="E450" s="16">
        <v>38</v>
      </c>
      <c r="F450" s="918" t="s">
        <v>958</v>
      </c>
      <c r="G450" s="14" t="s">
        <v>1778</v>
      </c>
      <c r="H450" s="12" t="s">
        <v>1779</v>
      </c>
      <c r="I450" s="21"/>
    </row>
    <row r="451" spans="2:9" x14ac:dyDescent="0.2">
      <c r="B451" s="14">
        <v>3</v>
      </c>
      <c r="C451" s="14">
        <v>19</v>
      </c>
      <c r="D451" s="14">
        <v>1</v>
      </c>
      <c r="E451" s="16">
        <v>38</v>
      </c>
      <c r="F451" s="918" t="s">
        <v>961</v>
      </c>
      <c r="G451" s="14" t="s">
        <v>1780</v>
      </c>
      <c r="H451" s="12" t="s">
        <v>1781</v>
      </c>
      <c r="I451" s="21"/>
    </row>
    <row r="452" spans="2:9" x14ac:dyDescent="0.2">
      <c r="B452" s="14">
        <v>3</v>
      </c>
      <c r="C452" s="14">
        <v>19</v>
      </c>
      <c r="D452" s="14">
        <v>1</v>
      </c>
      <c r="E452" s="16">
        <v>38</v>
      </c>
      <c r="F452" s="918" t="s">
        <v>964</v>
      </c>
      <c r="G452" s="14" t="s">
        <v>1782</v>
      </c>
      <c r="H452" s="12" t="s">
        <v>1783</v>
      </c>
      <c r="I452" s="21"/>
    </row>
    <row r="453" spans="2:9" x14ac:dyDescent="0.2">
      <c r="B453" s="14">
        <v>3</v>
      </c>
      <c r="C453" s="14">
        <v>19</v>
      </c>
      <c r="D453" s="14">
        <v>1</v>
      </c>
      <c r="E453" s="16">
        <v>38</v>
      </c>
      <c r="F453" s="918" t="s">
        <v>967</v>
      </c>
      <c r="G453" s="14" t="s">
        <v>1237</v>
      </c>
      <c r="H453" s="12" t="s">
        <v>1784</v>
      </c>
      <c r="I453" s="21"/>
    </row>
    <row r="454" spans="2:9" x14ac:dyDescent="0.2">
      <c r="B454" s="14">
        <v>3</v>
      </c>
      <c r="C454" s="14">
        <v>19</v>
      </c>
      <c r="D454" s="14">
        <v>1</v>
      </c>
      <c r="E454" s="16">
        <v>38</v>
      </c>
      <c r="F454" s="918" t="s">
        <v>970</v>
      </c>
      <c r="G454" s="14" t="s">
        <v>1785</v>
      </c>
      <c r="H454" s="12" t="s">
        <v>1786</v>
      </c>
      <c r="I454" s="26" t="s">
        <v>52</v>
      </c>
    </row>
    <row r="455" spans="2:9" x14ac:dyDescent="0.2">
      <c r="B455" s="14">
        <v>3</v>
      </c>
      <c r="C455" s="14">
        <v>19</v>
      </c>
      <c r="D455" s="14">
        <v>1</v>
      </c>
      <c r="E455" s="16">
        <v>38</v>
      </c>
      <c r="F455" s="918" t="s">
        <v>973</v>
      </c>
      <c r="G455" s="14" t="s">
        <v>1787</v>
      </c>
      <c r="H455" s="12" t="s">
        <v>1788</v>
      </c>
      <c r="I455" s="21"/>
    </row>
    <row r="456" spans="2:9" x14ac:dyDescent="0.2">
      <c r="B456" s="14"/>
      <c r="C456" s="14"/>
      <c r="D456" s="14"/>
      <c r="E456" s="15" t="s">
        <v>1789</v>
      </c>
      <c r="F456" s="16"/>
      <c r="G456" s="14"/>
      <c r="H456" s="12"/>
      <c r="I456" s="21"/>
    </row>
    <row r="457" spans="2:9" x14ac:dyDescent="0.2">
      <c r="B457" s="14">
        <v>3</v>
      </c>
      <c r="C457" s="14">
        <v>19</v>
      </c>
      <c r="D457" s="14">
        <v>2</v>
      </c>
      <c r="E457" s="16">
        <v>39</v>
      </c>
      <c r="F457" s="918" t="s">
        <v>946</v>
      </c>
      <c r="G457" s="14" t="s">
        <v>1790</v>
      </c>
      <c r="H457" s="12" t="s">
        <v>1791</v>
      </c>
      <c r="I457" s="21"/>
    </row>
    <row r="458" spans="2:9" x14ac:dyDescent="0.2">
      <c r="B458" s="14">
        <v>3</v>
      </c>
      <c r="C458" s="14">
        <v>19</v>
      </c>
      <c r="D458" s="14">
        <v>2</v>
      </c>
      <c r="E458" s="16">
        <v>39</v>
      </c>
      <c r="F458" s="918" t="s">
        <v>949</v>
      </c>
      <c r="G458" s="14" t="s">
        <v>1792</v>
      </c>
      <c r="H458" s="12" t="s">
        <v>1793</v>
      </c>
      <c r="I458" s="21"/>
    </row>
    <row r="459" spans="2:9" x14ac:dyDescent="0.2">
      <c r="B459" s="14">
        <v>3</v>
      </c>
      <c r="C459" s="14">
        <v>19</v>
      </c>
      <c r="D459" s="14">
        <v>2</v>
      </c>
      <c r="E459" s="16">
        <v>39</v>
      </c>
      <c r="F459" s="918" t="s">
        <v>952</v>
      </c>
      <c r="G459" s="14" t="s">
        <v>1794</v>
      </c>
      <c r="H459" s="12" t="s">
        <v>1795</v>
      </c>
      <c r="I459" s="21"/>
    </row>
    <row r="460" spans="2:9" x14ac:dyDescent="0.2">
      <c r="B460" s="14">
        <v>3</v>
      </c>
      <c r="C460" s="14">
        <v>19</v>
      </c>
      <c r="D460" s="14">
        <v>2</v>
      </c>
      <c r="E460" s="16">
        <v>39</v>
      </c>
      <c r="F460" s="918" t="s">
        <v>955</v>
      </c>
      <c r="G460" s="14" t="s">
        <v>1796</v>
      </c>
      <c r="H460" s="12" t="s">
        <v>1797</v>
      </c>
      <c r="I460" s="21"/>
    </row>
    <row r="461" spans="2:9" x14ac:dyDescent="0.2">
      <c r="B461" s="14">
        <v>3</v>
      </c>
      <c r="C461" s="14">
        <v>19</v>
      </c>
      <c r="D461" s="14">
        <v>2</v>
      </c>
      <c r="E461" s="16">
        <v>39</v>
      </c>
      <c r="F461" s="918" t="s">
        <v>958</v>
      </c>
      <c r="G461" s="14" t="s">
        <v>1798</v>
      </c>
      <c r="H461" s="12" t="s">
        <v>1799</v>
      </c>
      <c r="I461" s="21"/>
    </row>
    <row r="462" spans="2:9" x14ac:dyDescent="0.2">
      <c r="B462" s="14">
        <v>3</v>
      </c>
      <c r="C462" s="14">
        <v>19</v>
      </c>
      <c r="D462" s="14">
        <v>2</v>
      </c>
      <c r="E462" s="16">
        <v>39</v>
      </c>
      <c r="F462" s="918" t="s">
        <v>961</v>
      </c>
      <c r="G462" s="14" t="s">
        <v>1800</v>
      </c>
      <c r="H462" s="12" t="s">
        <v>1801</v>
      </c>
      <c r="I462" s="21"/>
    </row>
    <row r="463" spans="2:9" x14ac:dyDescent="0.2">
      <c r="B463" s="14">
        <v>3</v>
      </c>
      <c r="C463" s="14">
        <v>19</v>
      </c>
      <c r="D463" s="14">
        <v>2</v>
      </c>
      <c r="E463" s="16">
        <v>39</v>
      </c>
      <c r="F463" s="918" t="s">
        <v>964</v>
      </c>
      <c r="G463" s="14" t="s">
        <v>1802</v>
      </c>
      <c r="H463" s="12" t="s">
        <v>1803</v>
      </c>
      <c r="I463" s="21"/>
    </row>
    <row r="464" spans="2:9" x14ac:dyDescent="0.2">
      <c r="B464" s="14">
        <v>3</v>
      </c>
      <c r="C464" s="14">
        <v>19</v>
      </c>
      <c r="D464" s="14">
        <v>2</v>
      </c>
      <c r="E464" s="16">
        <v>39</v>
      </c>
      <c r="F464" s="918" t="s">
        <v>967</v>
      </c>
      <c r="G464" s="14" t="s">
        <v>1804</v>
      </c>
      <c r="H464" s="12" t="s">
        <v>1805</v>
      </c>
      <c r="I464" s="21"/>
    </row>
    <row r="465" spans="2:10" x14ac:dyDescent="0.2">
      <c r="B465" s="14">
        <v>3</v>
      </c>
      <c r="C465" s="14">
        <v>19</v>
      </c>
      <c r="D465" s="14">
        <v>2</v>
      </c>
      <c r="E465" s="16">
        <v>39</v>
      </c>
      <c r="F465" s="918" t="s">
        <v>970</v>
      </c>
      <c r="G465" s="14" t="s">
        <v>1806</v>
      </c>
      <c r="H465" s="12" t="s">
        <v>1807</v>
      </c>
      <c r="I465" s="21"/>
    </row>
    <row r="466" spans="2:10" x14ac:dyDescent="0.2">
      <c r="B466" s="14">
        <v>3</v>
      </c>
      <c r="C466" s="14">
        <v>19</v>
      </c>
      <c r="D466" s="14">
        <v>2</v>
      </c>
      <c r="E466" s="16">
        <v>39</v>
      </c>
      <c r="F466" s="918" t="s">
        <v>973</v>
      </c>
      <c r="G466" s="14" t="s">
        <v>1808</v>
      </c>
      <c r="H466" s="12" t="s">
        <v>1809</v>
      </c>
      <c r="I466" s="21"/>
    </row>
    <row r="467" spans="2:10" x14ac:dyDescent="0.2">
      <c r="B467" s="14">
        <v>3</v>
      </c>
      <c r="C467" s="14">
        <v>19</v>
      </c>
      <c r="D467" s="14">
        <v>2</v>
      </c>
      <c r="E467" s="16">
        <v>39</v>
      </c>
      <c r="F467" s="918" t="s">
        <v>1039</v>
      </c>
      <c r="G467" s="14" t="s">
        <v>1517</v>
      </c>
      <c r="H467" s="12" t="s">
        <v>1810</v>
      </c>
      <c r="I467" s="21"/>
    </row>
    <row r="468" spans="2:10" x14ac:dyDescent="0.2">
      <c r="B468" s="14">
        <v>3</v>
      </c>
      <c r="C468" s="14">
        <v>19</v>
      </c>
      <c r="D468" s="14">
        <v>2</v>
      </c>
      <c r="E468" s="16">
        <v>39</v>
      </c>
      <c r="F468" s="918" t="s">
        <v>1042</v>
      </c>
      <c r="G468" s="14" t="s">
        <v>1332</v>
      </c>
      <c r="H468" s="12" t="s">
        <v>1811</v>
      </c>
      <c r="I468" s="21"/>
    </row>
    <row r="469" spans="2:10" x14ac:dyDescent="0.2">
      <c r="B469" s="14">
        <v>3</v>
      </c>
      <c r="C469" s="14">
        <v>19</v>
      </c>
      <c r="D469" s="14">
        <v>2</v>
      </c>
      <c r="E469" s="16">
        <v>39</v>
      </c>
      <c r="F469" s="918" t="s">
        <v>1045</v>
      </c>
      <c r="G469" s="14" t="s">
        <v>1812</v>
      </c>
      <c r="H469" s="12" t="s">
        <v>1813</v>
      </c>
      <c r="I469" s="21"/>
    </row>
    <row r="470" spans="2:10" x14ac:dyDescent="0.2">
      <c r="B470" s="14">
        <v>3</v>
      </c>
      <c r="C470" s="14">
        <v>19</v>
      </c>
      <c r="D470" s="14">
        <v>2</v>
      </c>
      <c r="E470" s="16">
        <v>39</v>
      </c>
      <c r="F470" s="918" t="s">
        <v>1048</v>
      </c>
      <c r="G470" s="14" t="s">
        <v>1814</v>
      </c>
      <c r="H470" s="12" t="s">
        <v>1815</v>
      </c>
      <c r="I470" s="21"/>
    </row>
    <row r="471" spans="2:10" x14ac:dyDescent="0.2">
      <c r="B471" s="14">
        <v>3</v>
      </c>
      <c r="C471" s="14">
        <v>19</v>
      </c>
      <c r="D471" s="14">
        <v>2</v>
      </c>
      <c r="E471" s="16">
        <v>39</v>
      </c>
      <c r="F471" s="918" t="s">
        <v>1169</v>
      </c>
      <c r="G471" s="14" t="s">
        <v>1816</v>
      </c>
      <c r="H471" s="12" t="s">
        <v>1817</v>
      </c>
      <c r="I471" s="21"/>
    </row>
    <row r="472" spans="2:10" ht="18.75" x14ac:dyDescent="0.25">
      <c r="B472" s="14"/>
      <c r="C472" s="14"/>
      <c r="D472" s="14"/>
      <c r="E472" s="15" t="s">
        <v>1818</v>
      </c>
      <c r="F472" s="16"/>
      <c r="G472" s="14"/>
      <c r="H472" s="12"/>
      <c r="I472" s="19"/>
      <c r="J472" s="20"/>
    </row>
    <row r="473" spans="2:10" ht="18.75" x14ac:dyDescent="0.25">
      <c r="B473" s="14">
        <v>3</v>
      </c>
      <c r="C473" s="14">
        <v>19</v>
      </c>
      <c r="D473" s="14">
        <v>2</v>
      </c>
      <c r="E473" s="16">
        <v>40</v>
      </c>
      <c r="F473" s="918" t="s">
        <v>946</v>
      </c>
      <c r="G473" s="14" t="s">
        <v>1819</v>
      </c>
      <c r="H473" s="12" t="s">
        <v>1820</v>
      </c>
      <c r="I473" s="19"/>
      <c r="J473" s="20"/>
    </row>
    <row r="474" spans="2:10" ht="18.75" x14ac:dyDescent="0.25">
      <c r="B474" s="14">
        <v>3</v>
      </c>
      <c r="C474" s="14">
        <v>19</v>
      </c>
      <c r="D474" s="14">
        <v>2</v>
      </c>
      <c r="E474" s="16">
        <v>40</v>
      </c>
      <c r="F474" s="918" t="s">
        <v>949</v>
      </c>
      <c r="G474" s="14" t="s">
        <v>1821</v>
      </c>
      <c r="H474" s="12" t="s">
        <v>1822</v>
      </c>
      <c r="I474" s="19"/>
      <c r="J474" s="20"/>
    </row>
    <row r="475" spans="2:10" ht="18.75" x14ac:dyDescent="0.25">
      <c r="B475" s="14">
        <v>3</v>
      </c>
      <c r="C475" s="14">
        <v>19</v>
      </c>
      <c r="D475" s="14">
        <v>2</v>
      </c>
      <c r="E475" s="16">
        <v>40</v>
      </c>
      <c r="F475" s="918" t="s">
        <v>952</v>
      </c>
      <c r="G475" s="14" t="s">
        <v>1823</v>
      </c>
      <c r="H475" s="12" t="s">
        <v>1824</v>
      </c>
      <c r="I475" s="19"/>
      <c r="J475" s="20"/>
    </row>
    <row r="476" spans="2:10" x14ac:dyDescent="0.2">
      <c r="B476" s="14">
        <v>3</v>
      </c>
      <c r="C476" s="14">
        <v>19</v>
      </c>
      <c r="D476" s="14">
        <v>2</v>
      </c>
      <c r="E476" s="16">
        <v>40</v>
      </c>
      <c r="F476" s="918" t="s">
        <v>955</v>
      </c>
      <c r="G476" s="14" t="s">
        <v>1825</v>
      </c>
      <c r="H476" s="12" t="s">
        <v>1826</v>
      </c>
      <c r="I476" s="21"/>
    </row>
    <row r="477" spans="2:10" x14ac:dyDescent="0.2">
      <c r="B477" s="14">
        <v>3</v>
      </c>
      <c r="C477" s="14">
        <v>19</v>
      </c>
      <c r="D477" s="14">
        <v>2</v>
      </c>
      <c r="E477" s="16">
        <v>40</v>
      </c>
      <c r="F477" s="918" t="s">
        <v>958</v>
      </c>
      <c r="G477" s="14" t="s">
        <v>1827</v>
      </c>
      <c r="H477" s="12" t="s">
        <v>1828</v>
      </c>
      <c r="I477" s="21"/>
    </row>
    <row r="478" spans="2:10" x14ac:dyDescent="0.2">
      <c r="B478" s="14">
        <v>3</v>
      </c>
      <c r="C478" s="14">
        <v>19</v>
      </c>
      <c r="D478" s="14">
        <v>2</v>
      </c>
      <c r="E478" s="16">
        <v>40</v>
      </c>
      <c r="F478" s="918" t="s">
        <v>961</v>
      </c>
      <c r="G478" s="14" t="s">
        <v>1829</v>
      </c>
      <c r="H478" s="12" t="s">
        <v>1830</v>
      </c>
      <c r="I478" s="21"/>
    </row>
    <row r="479" spans="2:10" x14ac:dyDescent="0.2">
      <c r="B479" s="14">
        <v>3</v>
      </c>
      <c r="C479" s="14">
        <v>19</v>
      </c>
      <c r="D479" s="14">
        <v>2</v>
      </c>
      <c r="E479" s="16">
        <v>40</v>
      </c>
      <c r="F479" s="918" t="s">
        <v>964</v>
      </c>
      <c r="G479" s="14" t="s">
        <v>1831</v>
      </c>
      <c r="H479" s="12" t="s">
        <v>1832</v>
      </c>
      <c r="I479" s="21"/>
    </row>
    <row r="480" spans="2:10" x14ac:dyDescent="0.2">
      <c r="B480" s="14">
        <v>3</v>
      </c>
      <c r="C480" s="14">
        <v>19</v>
      </c>
      <c r="D480" s="14">
        <v>2</v>
      </c>
      <c r="E480" s="16">
        <v>40</v>
      </c>
      <c r="F480" s="918" t="s">
        <v>967</v>
      </c>
      <c r="G480" s="14" t="s">
        <v>1833</v>
      </c>
      <c r="H480" s="12" t="s">
        <v>1834</v>
      </c>
      <c r="I480" s="21"/>
    </row>
    <row r="481" spans="2:9" x14ac:dyDescent="0.2">
      <c r="B481" s="14">
        <v>3</v>
      </c>
      <c r="C481" s="14">
        <v>19</v>
      </c>
      <c r="D481" s="14">
        <v>2</v>
      </c>
      <c r="E481" s="16">
        <v>40</v>
      </c>
      <c r="F481" s="918" t="s">
        <v>970</v>
      </c>
      <c r="G481" s="14" t="s">
        <v>1835</v>
      </c>
      <c r="H481" s="12" t="s">
        <v>1836</v>
      </c>
      <c r="I481" s="21"/>
    </row>
    <row r="482" spans="2:9" x14ac:dyDescent="0.2">
      <c r="B482" s="14">
        <v>3</v>
      </c>
      <c r="C482" s="14">
        <v>19</v>
      </c>
      <c r="D482" s="14">
        <v>2</v>
      </c>
      <c r="E482" s="16">
        <v>40</v>
      </c>
      <c r="F482" s="918" t="s">
        <v>973</v>
      </c>
      <c r="G482" s="14" t="s">
        <v>1837</v>
      </c>
      <c r="H482" s="12" t="s">
        <v>1838</v>
      </c>
      <c r="I482" s="21"/>
    </row>
    <row r="483" spans="2:9" x14ac:dyDescent="0.2">
      <c r="B483" s="14"/>
      <c r="C483" s="14"/>
      <c r="D483" s="14"/>
      <c r="E483" s="15" t="s">
        <v>1839</v>
      </c>
      <c r="F483" s="14"/>
      <c r="G483" s="14"/>
      <c r="H483" s="12"/>
      <c r="I483" s="21"/>
    </row>
    <row r="484" spans="2:9" x14ac:dyDescent="0.2">
      <c r="B484" s="14">
        <v>3</v>
      </c>
      <c r="C484" s="14">
        <v>19</v>
      </c>
      <c r="D484" s="14">
        <v>3</v>
      </c>
      <c r="E484" s="16">
        <v>41</v>
      </c>
      <c r="F484" s="919" t="s">
        <v>946</v>
      </c>
      <c r="G484" s="14" t="s">
        <v>1840</v>
      </c>
      <c r="H484" s="12" t="s">
        <v>1841</v>
      </c>
      <c r="I484" s="21"/>
    </row>
    <row r="485" spans="2:9" x14ac:dyDescent="0.2">
      <c r="B485" s="14">
        <v>3</v>
      </c>
      <c r="C485" s="14">
        <v>19</v>
      </c>
      <c r="D485" s="14">
        <v>3</v>
      </c>
      <c r="E485" s="16">
        <v>41</v>
      </c>
      <c r="F485" s="919" t="s">
        <v>949</v>
      </c>
      <c r="G485" s="14" t="s">
        <v>1842</v>
      </c>
      <c r="H485" s="12" t="s">
        <v>1843</v>
      </c>
      <c r="I485" s="21"/>
    </row>
    <row r="486" spans="2:9" x14ac:dyDescent="0.2">
      <c r="B486" s="14">
        <v>3</v>
      </c>
      <c r="C486" s="14">
        <v>19</v>
      </c>
      <c r="D486" s="14">
        <v>3</v>
      </c>
      <c r="E486" s="16">
        <v>41</v>
      </c>
      <c r="F486" s="919" t="s">
        <v>952</v>
      </c>
      <c r="G486" s="14" t="s">
        <v>1844</v>
      </c>
      <c r="H486" s="12" t="s">
        <v>1845</v>
      </c>
      <c r="I486" s="21"/>
    </row>
    <row r="487" spans="2:9" x14ac:dyDescent="0.2">
      <c r="B487" s="14">
        <v>3</v>
      </c>
      <c r="C487" s="14">
        <v>19</v>
      </c>
      <c r="D487" s="14">
        <v>3</v>
      </c>
      <c r="E487" s="16">
        <v>41</v>
      </c>
      <c r="F487" s="919" t="s">
        <v>955</v>
      </c>
      <c r="G487" s="14" t="s">
        <v>1846</v>
      </c>
      <c r="H487" s="12" t="s">
        <v>1847</v>
      </c>
      <c r="I487" s="21"/>
    </row>
    <row r="488" spans="2:9" x14ac:dyDescent="0.2">
      <c r="B488" s="14">
        <v>3</v>
      </c>
      <c r="C488" s="14">
        <v>19</v>
      </c>
      <c r="D488" s="14">
        <v>3</v>
      </c>
      <c r="E488" s="16">
        <v>41</v>
      </c>
      <c r="F488" s="919" t="s">
        <v>958</v>
      </c>
      <c r="G488" s="14" t="s">
        <v>1848</v>
      </c>
      <c r="H488" s="12" t="s">
        <v>1849</v>
      </c>
      <c r="I488" s="21"/>
    </row>
    <row r="489" spans="2:9" x14ac:dyDescent="0.2">
      <c r="B489" s="14">
        <v>3</v>
      </c>
      <c r="C489" s="14">
        <v>19</v>
      </c>
      <c r="D489" s="14">
        <v>3</v>
      </c>
      <c r="E489" s="16">
        <v>41</v>
      </c>
      <c r="F489" s="919" t="s">
        <v>961</v>
      </c>
      <c r="G489" s="14" t="s">
        <v>1850</v>
      </c>
      <c r="H489" s="12" t="s">
        <v>1851</v>
      </c>
      <c r="I489" s="21"/>
    </row>
    <row r="490" spans="2:9" x14ac:dyDescent="0.2">
      <c r="B490" s="14">
        <v>3</v>
      </c>
      <c r="C490" s="14">
        <v>19</v>
      </c>
      <c r="D490" s="14">
        <v>3</v>
      </c>
      <c r="E490" s="16">
        <v>41</v>
      </c>
      <c r="F490" s="919" t="s">
        <v>964</v>
      </c>
      <c r="G490" s="14" t="s">
        <v>1852</v>
      </c>
      <c r="H490" s="12" t="s">
        <v>1853</v>
      </c>
      <c r="I490" s="21"/>
    </row>
    <row r="491" spans="2:9" x14ac:dyDescent="0.2">
      <c r="B491" s="14">
        <v>3</v>
      </c>
      <c r="C491" s="14">
        <v>19</v>
      </c>
      <c r="D491" s="14">
        <v>3</v>
      </c>
      <c r="E491" s="16">
        <v>41</v>
      </c>
      <c r="F491" s="919" t="s">
        <v>967</v>
      </c>
      <c r="G491" s="14" t="s">
        <v>1854</v>
      </c>
      <c r="H491" s="12" t="s">
        <v>1855</v>
      </c>
      <c r="I491" s="21"/>
    </row>
    <row r="492" spans="2:9" x14ac:dyDescent="0.2">
      <c r="B492" s="14">
        <v>3</v>
      </c>
      <c r="C492" s="14">
        <v>19</v>
      </c>
      <c r="D492" s="14">
        <v>3</v>
      </c>
      <c r="E492" s="16">
        <v>41</v>
      </c>
      <c r="F492" s="919" t="s">
        <v>970</v>
      </c>
      <c r="G492" s="14" t="s">
        <v>1536</v>
      </c>
      <c r="H492" s="12" t="s">
        <v>1856</v>
      </c>
      <c r="I492" s="21"/>
    </row>
    <row r="493" spans="2:9" x14ac:dyDescent="0.2">
      <c r="B493" s="14">
        <v>3</v>
      </c>
      <c r="C493" s="14">
        <v>19</v>
      </c>
      <c r="D493" s="14">
        <v>3</v>
      </c>
      <c r="E493" s="16">
        <v>41</v>
      </c>
      <c r="F493" s="919" t="s">
        <v>973</v>
      </c>
      <c r="G493" s="14" t="s">
        <v>1857</v>
      </c>
      <c r="H493" s="12" t="s">
        <v>1858</v>
      </c>
      <c r="I493" s="21"/>
    </row>
    <row r="494" spans="2:9" x14ac:dyDescent="0.2">
      <c r="B494" s="14">
        <v>3</v>
      </c>
      <c r="C494" s="14">
        <v>19</v>
      </c>
      <c r="D494" s="14">
        <v>3</v>
      </c>
      <c r="E494" s="16">
        <v>41</v>
      </c>
      <c r="F494" s="919" t="s">
        <v>1039</v>
      </c>
      <c r="G494" s="14" t="s">
        <v>1859</v>
      </c>
      <c r="H494" s="12" t="s">
        <v>1860</v>
      </c>
      <c r="I494" s="21"/>
    </row>
    <row r="495" spans="2:9" x14ac:dyDescent="0.2">
      <c r="B495" s="14"/>
      <c r="C495" s="14"/>
      <c r="D495" s="14"/>
      <c r="E495" s="15" t="s">
        <v>1861</v>
      </c>
      <c r="F495" s="16"/>
      <c r="G495" s="14"/>
      <c r="H495" s="12"/>
      <c r="I495" s="21"/>
    </row>
    <row r="496" spans="2:9" x14ac:dyDescent="0.2">
      <c r="B496" s="14">
        <v>3</v>
      </c>
      <c r="C496" s="14">
        <v>19</v>
      </c>
      <c r="D496" s="14">
        <v>1</v>
      </c>
      <c r="E496" s="16">
        <v>42</v>
      </c>
      <c r="F496" s="918" t="s">
        <v>946</v>
      </c>
      <c r="G496" s="14" t="s">
        <v>1862</v>
      </c>
      <c r="H496" s="12" t="s">
        <v>1863</v>
      </c>
      <c r="I496" s="21"/>
    </row>
    <row r="497" spans="2:9" x14ac:dyDescent="0.2">
      <c r="B497" s="14">
        <v>3</v>
      </c>
      <c r="C497" s="14">
        <v>19</v>
      </c>
      <c r="D497" s="14">
        <v>1</v>
      </c>
      <c r="E497" s="16">
        <v>42</v>
      </c>
      <c r="F497" s="918" t="s">
        <v>949</v>
      </c>
      <c r="G497" s="14" t="s">
        <v>1864</v>
      </c>
      <c r="H497" s="12" t="s">
        <v>1865</v>
      </c>
      <c r="I497" s="21"/>
    </row>
    <row r="498" spans="2:9" x14ac:dyDescent="0.2">
      <c r="B498" s="14">
        <v>3</v>
      </c>
      <c r="C498" s="14">
        <v>19</v>
      </c>
      <c r="D498" s="14">
        <v>1</v>
      </c>
      <c r="E498" s="16">
        <v>42</v>
      </c>
      <c r="F498" s="918" t="s">
        <v>952</v>
      </c>
      <c r="G498" s="14" t="s">
        <v>1282</v>
      </c>
      <c r="H498" s="12" t="s">
        <v>1866</v>
      </c>
      <c r="I498" s="21"/>
    </row>
    <row r="499" spans="2:9" x14ac:dyDescent="0.2">
      <c r="B499" s="14">
        <v>3</v>
      </c>
      <c r="C499" s="14">
        <v>19</v>
      </c>
      <c r="D499" s="14">
        <v>1</v>
      </c>
      <c r="E499" s="16">
        <v>42</v>
      </c>
      <c r="F499" s="918" t="s">
        <v>955</v>
      </c>
      <c r="G499" s="14" t="s">
        <v>1867</v>
      </c>
      <c r="H499" s="12" t="s">
        <v>1868</v>
      </c>
      <c r="I499" s="21"/>
    </row>
    <row r="500" spans="2:9" x14ac:dyDescent="0.2">
      <c r="B500" s="14">
        <v>3</v>
      </c>
      <c r="C500" s="14">
        <v>19</v>
      </c>
      <c r="D500" s="14">
        <v>1</v>
      </c>
      <c r="E500" s="16">
        <v>42</v>
      </c>
      <c r="F500" s="918" t="s">
        <v>958</v>
      </c>
      <c r="G500" s="14" t="s">
        <v>1869</v>
      </c>
      <c r="H500" s="12" t="s">
        <v>1870</v>
      </c>
      <c r="I500" s="21"/>
    </row>
    <row r="501" spans="2:9" x14ac:dyDescent="0.2">
      <c r="B501" s="14">
        <v>3</v>
      </c>
      <c r="C501" s="14">
        <v>19</v>
      </c>
      <c r="D501" s="14">
        <v>1</v>
      </c>
      <c r="E501" s="16">
        <v>42</v>
      </c>
      <c r="F501" s="918" t="s">
        <v>961</v>
      </c>
      <c r="G501" s="14" t="s">
        <v>1871</v>
      </c>
      <c r="H501" s="12" t="s">
        <v>1872</v>
      </c>
      <c r="I501" s="21"/>
    </row>
    <row r="502" spans="2:9" x14ac:dyDescent="0.2">
      <c r="B502" s="14">
        <v>3</v>
      </c>
      <c r="C502" s="14">
        <v>19</v>
      </c>
      <c r="D502" s="14">
        <v>1</v>
      </c>
      <c r="E502" s="16">
        <v>42</v>
      </c>
      <c r="F502" s="918" t="s">
        <v>964</v>
      </c>
      <c r="G502" s="14" t="s">
        <v>1873</v>
      </c>
      <c r="H502" s="12" t="s">
        <v>1874</v>
      </c>
      <c r="I502" s="21"/>
    </row>
    <row r="503" spans="2:9" x14ac:dyDescent="0.2">
      <c r="B503" s="14">
        <v>3</v>
      </c>
      <c r="C503" s="14">
        <v>19</v>
      </c>
      <c r="D503" s="14">
        <v>1</v>
      </c>
      <c r="E503" s="16">
        <v>42</v>
      </c>
      <c r="F503" s="918" t="s">
        <v>967</v>
      </c>
      <c r="G503" s="14" t="s">
        <v>1875</v>
      </c>
      <c r="H503" s="12" t="s">
        <v>1876</v>
      </c>
      <c r="I503" s="21"/>
    </row>
    <row r="504" spans="2:9" x14ac:dyDescent="0.2">
      <c r="B504" s="14">
        <v>3</v>
      </c>
      <c r="C504" s="14">
        <v>19</v>
      </c>
      <c r="D504" s="14">
        <v>1</v>
      </c>
      <c r="E504" s="16">
        <v>42</v>
      </c>
      <c r="F504" s="918" t="s">
        <v>970</v>
      </c>
      <c r="G504" s="14" t="s">
        <v>1877</v>
      </c>
      <c r="H504" s="12" t="s">
        <v>1878</v>
      </c>
      <c r="I504" s="21"/>
    </row>
    <row r="505" spans="2:9" x14ac:dyDescent="0.2">
      <c r="B505" s="14">
        <v>3</v>
      </c>
      <c r="C505" s="14">
        <v>19</v>
      </c>
      <c r="D505" s="14">
        <v>1</v>
      </c>
      <c r="E505" s="16">
        <v>42</v>
      </c>
      <c r="F505" s="918" t="s">
        <v>973</v>
      </c>
      <c r="G505" s="14" t="s">
        <v>1879</v>
      </c>
      <c r="H505" s="12" t="s">
        <v>1880</v>
      </c>
      <c r="I505" s="21"/>
    </row>
    <row r="506" spans="2:9" x14ac:dyDescent="0.2">
      <c r="B506" s="14">
        <v>3</v>
      </c>
      <c r="C506" s="14">
        <v>19</v>
      </c>
      <c r="D506" s="14">
        <v>1</v>
      </c>
      <c r="E506" s="16">
        <v>42</v>
      </c>
      <c r="F506" s="918" t="s">
        <v>1039</v>
      </c>
      <c r="G506" s="14" t="s">
        <v>1881</v>
      </c>
      <c r="H506" s="12" t="s">
        <v>1882</v>
      </c>
      <c r="I506" s="21"/>
    </row>
    <row r="507" spans="2:9" x14ac:dyDescent="0.2">
      <c r="B507" s="14"/>
      <c r="C507" s="14"/>
      <c r="D507" s="14"/>
      <c r="E507" s="15" t="s">
        <v>1883</v>
      </c>
      <c r="F507" s="16"/>
      <c r="G507" s="14"/>
      <c r="H507" s="12"/>
      <c r="I507" s="21"/>
    </row>
    <row r="508" spans="2:9" x14ac:dyDescent="0.2">
      <c r="B508" s="14">
        <v>3</v>
      </c>
      <c r="C508" s="14">
        <v>19</v>
      </c>
      <c r="D508" s="14">
        <v>1</v>
      </c>
      <c r="E508" s="14">
        <v>43</v>
      </c>
      <c r="F508" s="918" t="s">
        <v>946</v>
      </c>
      <c r="G508" s="14" t="s">
        <v>1884</v>
      </c>
      <c r="H508" s="12" t="s">
        <v>1885</v>
      </c>
      <c r="I508" s="21"/>
    </row>
    <row r="509" spans="2:9" x14ac:dyDescent="0.2">
      <c r="B509" s="14">
        <v>3</v>
      </c>
      <c r="C509" s="14">
        <v>19</v>
      </c>
      <c r="D509" s="14">
        <v>1</v>
      </c>
      <c r="E509" s="14">
        <v>43</v>
      </c>
      <c r="F509" s="918" t="s">
        <v>949</v>
      </c>
      <c r="G509" s="14" t="s">
        <v>1886</v>
      </c>
      <c r="H509" s="12" t="s">
        <v>1887</v>
      </c>
      <c r="I509" s="21"/>
    </row>
    <row r="510" spans="2:9" x14ac:dyDescent="0.2">
      <c r="B510" s="14">
        <v>3</v>
      </c>
      <c r="C510" s="14">
        <v>19</v>
      </c>
      <c r="D510" s="14">
        <v>1</v>
      </c>
      <c r="E510" s="14">
        <v>43</v>
      </c>
      <c r="F510" s="918" t="s">
        <v>952</v>
      </c>
      <c r="G510" s="14" t="s">
        <v>1888</v>
      </c>
      <c r="H510" s="12" t="s">
        <v>1889</v>
      </c>
      <c r="I510" s="21"/>
    </row>
    <row r="511" spans="2:9" x14ac:dyDescent="0.2">
      <c r="B511" s="14">
        <v>3</v>
      </c>
      <c r="C511" s="14">
        <v>19</v>
      </c>
      <c r="D511" s="14">
        <v>1</v>
      </c>
      <c r="E511" s="14">
        <v>43</v>
      </c>
      <c r="F511" s="918" t="s">
        <v>955</v>
      </c>
      <c r="G511" s="14" t="s">
        <v>1890</v>
      </c>
      <c r="H511" s="12" t="s">
        <v>1891</v>
      </c>
      <c r="I511" s="21"/>
    </row>
    <row r="512" spans="2:9" x14ac:dyDescent="0.2">
      <c r="B512" s="14">
        <v>3</v>
      </c>
      <c r="C512" s="14">
        <v>19</v>
      </c>
      <c r="D512" s="14">
        <v>1</v>
      </c>
      <c r="E512" s="14">
        <v>43</v>
      </c>
      <c r="F512" s="918" t="s">
        <v>958</v>
      </c>
      <c r="G512" s="14" t="s">
        <v>1892</v>
      </c>
      <c r="H512" s="12" t="s">
        <v>1893</v>
      </c>
      <c r="I512" s="21"/>
    </row>
    <row r="513" spans="2:9" x14ac:dyDescent="0.2">
      <c r="B513" s="14">
        <v>3</v>
      </c>
      <c r="C513" s="14">
        <v>19</v>
      </c>
      <c r="D513" s="14">
        <v>1</v>
      </c>
      <c r="E513" s="14">
        <v>43</v>
      </c>
      <c r="F513" s="918" t="s">
        <v>961</v>
      </c>
      <c r="G513" s="14" t="s">
        <v>1894</v>
      </c>
      <c r="H513" s="12" t="s">
        <v>1895</v>
      </c>
      <c r="I513" s="21"/>
    </row>
    <row r="514" spans="2:9" x14ac:dyDescent="0.2">
      <c r="B514" s="14">
        <v>3</v>
      </c>
      <c r="C514" s="14">
        <v>19</v>
      </c>
      <c r="D514" s="14">
        <v>1</v>
      </c>
      <c r="E514" s="14">
        <v>43</v>
      </c>
      <c r="F514" s="918" t="s">
        <v>964</v>
      </c>
      <c r="G514" s="14" t="s">
        <v>1896</v>
      </c>
      <c r="H514" s="12" t="s">
        <v>1897</v>
      </c>
      <c r="I514" s="21"/>
    </row>
    <row r="515" spans="2:9" x14ac:dyDescent="0.2">
      <c r="B515" s="14">
        <v>3</v>
      </c>
      <c r="C515" s="14">
        <v>19</v>
      </c>
      <c r="D515" s="14">
        <v>1</v>
      </c>
      <c r="E515" s="14">
        <v>43</v>
      </c>
      <c r="F515" s="918" t="s">
        <v>967</v>
      </c>
      <c r="G515" s="14" t="s">
        <v>1898</v>
      </c>
      <c r="H515" s="12" t="s">
        <v>1899</v>
      </c>
      <c r="I515" s="21"/>
    </row>
    <row r="516" spans="2:9" x14ac:dyDescent="0.2">
      <c r="B516" s="14">
        <v>3</v>
      </c>
      <c r="C516" s="14">
        <v>19</v>
      </c>
      <c r="D516" s="14">
        <v>1</v>
      </c>
      <c r="E516" s="14">
        <v>43</v>
      </c>
      <c r="F516" s="918" t="s">
        <v>970</v>
      </c>
      <c r="G516" s="14" t="s">
        <v>1900</v>
      </c>
      <c r="H516" s="12" t="s">
        <v>1901</v>
      </c>
      <c r="I516" s="21"/>
    </row>
    <row r="517" spans="2:9" x14ac:dyDescent="0.2">
      <c r="B517" s="14">
        <v>3</v>
      </c>
      <c r="C517" s="14">
        <v>19</v>
      </c>
      <c r="D517" s="14">
        <v>1</v>
      </c>
      <c r="E517" s="14">
        <v>43</v>
      </c>
      <c r="F517" s="918" t="s">
        <v>973</v>
      </c>
      <c r="G517" s="14" t="s">
        <v>1902</v>
      </c>
      <c r="H517" s="12" t="s">
        <v>1903</v>
      </c>
      <c r="I517" s="21"/>
    </row>
    <row r="518" spans="2:9" x14ac:dyDescent="0.2">
      <c r="B518" s="14">
        <v>3</v>
      </c>
      <c r="C518" s="14">
        <v>19</v>
      </c>
      <c r="D518" s="14">
        <v>1</v>
      </c>
      <c r="E518" s="14">
        <v>43</v>
      </c>
      <c r="F518" s="918" t="s">
        <v>1039</v>
      </c>
      <c r="G518" s="14" t="s">
        <v>1904</v>
      </c>
      <c r="H518" s="12" t="s">
        <v>1905</v>
      </c>
      <c r="I518" s="21"/>
    </row>
    <row r="519" spans="2:9" x14ac:dyDescent="0.2">
      <c r="B519" s="14">
        <v>3</v>
      </c>
      <c r="C519" s="14">
        <v>19</v>
      </c>
      <c r="D519" s="14">
        <v>1</v>
      </c>
      <c r="E519" s="14">
        <v>43</v>
      </c>
      <c r="F519" s="918" t="s">
        <v>1042</v>
      </c>
      <c r="G519" s="14" t="s">
        <v>1906</v>
      </c>
      <c r="H519" s="12" t="s">
        <v>1907</v>
      </c>
      <c r="I519" s="21"/>
    </row>
    <row r="520" spans="2:9" x14ac:dyDescent="0.2">
      <c r="B520" s="14">
        <v>3</v>
      </c>
      <c r="C520" s="14">
        <v>19</v>
      </c>
      <c r="D520" s="14">
        <v>1</v>
      </c>
      <c r="E520" s="14">
        <v>43</v>
      </c>
      <c r="F520" s="918" t="s">
        <v>1045</v>
      </c>
      <c r="G520" s="14" t="s">
        <v>1908</v>
      </c>
      <c r="H520" s="12" t="s">
        <v>1909</v>
      </c>
      <c r="I520" s="21"/>
    </row>
    <row r="521" spans="2:9" x14ac:dyDescent="0.2">
      <c r="B521" s="14">
        <v>3</v>
      </c>
      <c r="C521" s="14">
        <v>19</v>
      </c>
      <c r="D521" s="14">
        <v>1</v>
      </c>
      <c r="E521" s="14">
        <v>43</v>
      </c>
      <c r="F521" s="918" t="s">
        <v>1048</v>
      </c>
      <c r="G521" s="14" t="s">
        <v>1910</v>
      </c>
      <c r="H521" s="12" t="s">
        <v>1911</v>
      </c>
      <c r="I521" s="21"/>
    </row>
    <row r="522" spans="2:9" x14ac:dyDescent="0.2">
      <c r="B522" s="14">
        <v>3</v>
      </c>
      <c r="C522" s="14">
        <v>19</v>
      </c>
      <c r="D522" s="14">
        <v>1</v>
      </c>
      <c r="E522" s="14">
        <v>43</v>
      </c>
      <c r="F522" s="918" t="s">
        <v>1169</v>
      </c>
      <c r="G522" s="14" t="s">
        <v>1912</v>
      </c>
      <c r="H522" s="12" t="s">
        <v>1913</v>
      </c>
      <c r="I522" s="21"/>
    </row>
    <row r="523" spans="2:9" x14ac:dyDescent="0.2">
      <c r="B523" s="14"/>
      <c r="C523" s="14"/>
      <c r="D523" s="14"/>
      <c r="E523" s="15" t="s">
        <v>1914</v>
      </c>
      <c r="F523" s="14"/>
      <c r="G523" s="14"/>
      <c r="H523" s="12"/>
      <c r="I523" s="21"/>
    </row>
    <row r="524" spans="2:9" x14ac:dyDescent="0.2">
      <c r="B524" s="14">
        <v>3</v>
      </c>
      <c r="C524" s="14">
        <v>19</v>
      </c>
      <c r="D524" s="14">
        <v>3</v>
      </c>
      <c r="E524" s="14">
        <v>44</v>
      </c>
      <c r="F524" s="919" t="s">
        <v>946</v>
      </c>
      <c r="G524" s="14" t="s">
        <v>1915</v>
      </c>
      <c r="H524" s="12" t="s">
        <v>1916</v>
      </c>
      <c r="I524" s="21"/>
    </row>
    <row r="525" spans="2:9" x14ac:dyDescent="0.2">
      <c r="B525" s="14">
        <v>3</v>
      </c>
      <c r="C525" s="14">
        <v>19</v>
      </c>
      <c r="D525" s="14">
        <v>3</v>
      </c>
      <c r="E525" s="14">
        <v>44</v>
      </c>
      <c r="F525" s="919" t="s">
        <v>949</v>
      </c>
      <c r="G525" s="14" t="s">
        <v>1917</v>
      </c>
      <c r="H525" s="12" t="s">
        <v>1918</v>
      </c>
      <c r="I525" s="21"/>
    </row>
    <row r="526" spans="2:9" x14ac:dyDescent="0.2">
      <c r="B526" s="14">
        <v>3</v>
      </c>
      <c r="C526" s="14">
        <v>19</v>
      </c>
      <c r="D526" s="14">
        <v>3</v>
      </c>
      <c r="E526" s="14">
        <v>44</v>
      </c>
      <c r="F526" s="919" t="s">
        <v>952</v>
      </c>
      <c r="G526" s="14" t="s">
        <v>1919</v>
      </c>
      <c r="H526" s="12" t="s">
        <v>1920</v>
      </c>
      <c r="I526" s="21"/>
    </row>
    <row r="527" spans="2:9" x14ac:dyDescent="0.2">
      <c r="B527" s="14">
        <v>3</v>
      </c>
      <c r="C527" s="14">
        <v>19</v>
      </c>
      <c r="D527" s="14">
        <v>3</v>
      </c>
      <c r="E527" s="14">
        <v>44</v>
      </c>
      <c r="F527" s="919" t="s">
        <v>955</v>
      </c>
      <c r="G527" s="14" t="s">
        <v>1921</v>
      </c>
      <c r="H527" s="12" t="s">
        <v>1922</v>
      </c>
      <c r="I527" s="21"/>
    </row>
    <row r="528" spans="2:9" x14ac:dyDescent="0.2">
      <c r="B528" s="14">
        <v>3</v>
      </c>
      <c r="C528" s="14">
        <v>19</v>
      </c>
      <c r="D528" s="14">
        <v>3</v>
      </c>
      <c r="E528" s="14">
        <v>44</v>
      </c>
      <c r="F528" s="919" t="s">
        <v>958</v>
      </c>
      <c r="G528" s="14" t="s">
        <v>1923</v>
      </c>
      <c r="H528" s="12" t="s">
        <v>1924</v>
      </c>
      <c r="I528" s="21"/>
    </row>
    <row r="529" spans="2:9" x14ac:dyDescent="0.2">
      <c r="B529" s="14">
        <v>3</v>
      </c>
      <c r="C529" s="14">
        <v>19</v>
      </c>
      <c r="D529" s="14">
        <v>3</v>
      </c>
      <c r="E529" s="14">
        <v>44</v>
      </c>
      <c r="F529" s="919" t="s">
        <v>961</v>
      </c>
      <c r="G529" s="14" t="s">
        <v>1925</v>
      </c>
      <c r="H529" s="12" t="s">
        <v>1926</v>
      </c>
      <c r="I529" s="21"/>
    </row>
    <row r="530" spans="2:9" x14ac:dyDescent="0.2">
      <c r="B530" s="14">
        <v>3</v>
      </c>
      <c r="C530" s="14">
        <v>19</v>
      </c>
      <c r="D530" s="14">
        <v>3</v>
      </c>
      <c r="E530" s="14">
        <v>44</v>
      </c>
      <c r="F530" s="919" t="s">
        <v>964</v>
      </c>
      <c r="G530" s="14" t="s">
        <v>1927</v>
      </c>
      <c r="H530" s="12" t="s">
        <v>1928</v>
      </c>
      <c r="I530" s="21"/>
    </row>
    <row r="531" spans="2:9" x14ac:dyDescent="0.2">
      <c r="B531" s="14">
        <v>3</v>
      </c>
      <c r="C531" s="14">
        <v>19</v>
      </c>
      <c r="D531" s="14">
        <v>3</v>
      </c>
      <c r="E531" s="14">
        <v>44</v>
      </c>
      <c r="F531" s="919" t="s">
        <v>967</v>
      </c>
      <c r="G531" s="14" t="s">
        <v>1854</v>
      </c>
      <c r="H531" s="12" t="s">
        <v>1929</v>
      </c>
      <c r="I531" s="21"/>
    </row>
    <row r="532" spans="2:9" x14ac:dyDescent="0.2">
      <c r="B532" s="14">
        <v>3</v>
      </c>
      <c r="C532" s="14">
        <v>19</v>
      </c>
      <c r="D532" s="14">
        <v>3</v>
      </c>
      <c r="E532" s="14">
        <v>44</v>
      </c>
      <c r="F532" s="919" t="s">
        <v>970</v>
      </c>
      <c r="G532" s="14" t="s">
        <v>1930</v>
      </c>
      <c r="H532" s="12" t="s">
        <v>1931</v>
      </c>
      <c r="I532" s="21"/>
    </row>
    <row r="533" spans="2:9" x14ac:dyDescent="0.2">
      <c r="B533" s="14">
        <v>3</v>
      </c>
      <c r="C533" s="14">
        <v>19</v>
      </c>
      <c r="D533" s="14">
        <v>3</v>
      </c>
      <c r="E533" s="14">
        <v>44</v>
      </c>
      <c r="F533" s="919" t="s">
        <v>973</v>
      </c>
      <c r="G533" s="14" t="s">
        <v>1932</v>
      </c>
      <c r="H533" s="12" t="s">
        <v>1933</v>
      </c>
      <c r="I533" s="21"/>
    </row>
  </sheetData>
  <mergeCells count="1">
    <mergeCell ref="F4:G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9.14453125" defaultRowHeight="15" x14ac:dyDescent="0.2"/>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Excel Android</Application>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Summary</vt:lpstr>
      <vt:lpstr>Revenue</vt:lpstr>
      <vt:lpstr>Recurrent</vt:lpstr>
      <vt:lpstr>Capital</vt:lpstr>
      <vt:lpstr>COVER</vt:lpstr>
      <vt:lpstr>geo</vt:lpstr>
      <vt:lpstr>Sheet1</vt:lpstr>
      <vt:lpstr>Capital!Print_Area</vt:lpstr>
      <vt:lpstr>Recurrent!Print_Area</vt:lpstr>
      <vt:lpstr>Summary!Print_Area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ZINOX USER</cp:lastModifiedBy>
  <cp:lastPrinted>2028-07-25T03:32:00Z</cp:lastPrinted>
  <dcterms:created xsi:type="dcterms:W3CDTF">2015-12-04T08:41:00Z</dcterms:created>
  <dcterms:modified xsi:type="dcterms:W3CDTF">2028-07-26T09:35:01Z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925112164a8949618fe6a67a8568148d</vt:lpwstr>
  </property>
  <property fmtid="{D5CDD505-2E9C-101B-9397-08002B2CF9AE}" pid="3" name="KSOProductBuildVer">
    <vt:lpwstr>1033-12.2.0.13489</vt:lpwstr>
  </property>
</Properties>
</file>