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UWAL FAGGE\"/>
    </mc:Choice>
  </mc:AlternateContent>
  <bookViews>
    <workbookView xWindow="0" yWindow="0" windowWidth="20490" windowHeight="7065"/>
  </bookViews>
  <sheets>
    <sheet name="1ST QUARTER BT 2025" sheetId="1" r:id="rId1"/>
  </sheets>
  <definedNames>
    <definedName name="_xlnm.Print_Area" localSheetId="0">'1ST QUARTER BT 2025'!$A$1:$D$348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9" i="1"/>
  <c r="D7" i="1"/>
  <c r="D8" i="1"/>
  <c r="D10" i="1"/>
  <c r="D14" i="1"/>
  <c r="D15" i="1"/>
  <c r="D17" i="1"/>
  <c r="D20" i="1"/>
  <c r="D21" i="1"/>
  <c r="D22" i="1"/>
  <c r="D23" i="1"/>
  <c r="D24" i="1"/>
  <c r="D26" i="1"/>
  <c r="D27" i="1"/>
  <c r="D28" i="1"/>
  <c r="D29" i="1"/>
  <c r="D30" i="1"/>
  <c r="D31" i="1"/>
  <c r="D33" i="1"/>
  <c r="D25" i="1"/>
  <c r="D35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52" i="1"/>
  <c r="D53" i="1"/>
  <c r="D54" i="1"/>
  <c r="D57" i="1"/>
  <c r="D58" i="1"/>
  <c r="D59" i="1"/>
  <c r="D60" i="1"/>
  <c r="D61" i="1"/>
  <c r="D64" i="1"/>
  <c r="D65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102" i="1"/>
  <c r="D101" i="1"/>
  <c r="D104" i="1"/>
  <c r="D105" i="1"/>
  <c r="D106" i="1"/>
  <c r="D108" i="1"/>
  <c r="D109" i="1"/>
  <c r="D110" i="1"/>
  <c r="D111" i="1"/>
  <c r="D112" i="1"/>
  <c r="D113" i="1"/>
  <c r="D114" i="1"/>
  <c r="D116" i="1"/>
  <c r="D117" i="1"/>
  <c r="D118" i="1"/>
  <c r="D107" i="1"/>
  <c r="D119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6" i="1"/>
  <c r="D157" i="1"/>
  <c r="D158" i="1"/>
  <c r="D159" i="1"/>
  <c r="D160" i="1"/>
  <c r="D161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0" i="1"/>
  <c r="D192" i="1"/>
  <c r="D193" i="1"/>
  <c r="D194" i="1"/>
  <c r="D195" i="1"/>
  <c r="D196" i="1"/>
  <c r="D197" i="1"/>
  <c r="D198" i="1"/>
  <c r="D199" i="1"/>
  <c r="D201" i="1"/>
  <c r="D202" i="1"/>
  <c r="D203" i="1"/>
  <c r="D204" i="1"/>
  <c r="D205" i="1"/>
  <c r="D206" i="1"/>
  <c r="D207" i="1"/>
  <c r="D208" i="1"/>
  <c r="D210" i="1"/>
  <c r="D211" i="1"/>
  <c r="D212" i="1"/>
  <c r="D213" i="1"/>
  <c r="D214" i="1"/>
  <c r="D215" i="1"/>
  <c r="D216" i="1"/>
  <c r="D217" i="1"/>
  <c r="D218" i="1"/>
  <c r="D219" i="1"/>
  <c r="D221" i="1"/>
  <c r="D222" i="1"/>
  <c r="D223" i="1"/>
  <c r="D224" i="1"/>
  <c r="D225" i="1"/>
  <c r="D226" i="1"/>
  <c r="D227" i="1"/>
  <c r="D228" i="1"/>
  <c r="D229" i="1"/>
  <c r="D230" i="1"/>
  <c r="D231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1" i="1"/>
  <c r="D252" i="1"/>
  <c r="D253" i="1"/>
  <c r="D254" i="1"/>
  <c r="D255" i="1"/>
  <c r="D256" i="1"/>
  <c r="D257" i="1"/>
  <c r="D258" i="1"/>
  <c r="D259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4" i="1"/>
  <c r="D275" i="1"/>
  <c r="D276" i="1"/>
  <c r="D277" i="1"/>
  <c r="D278" i="1"/>
  <c r="D279" i="1"/>
  <c r="D280" i="1"/>
  <c r="D281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C332" i="1"/>
  <c r="D332" i="1" s="1"/>
  <c r="C320" i="1"/>
  <c r="C309" i="1"/>
  <c r="C300" i="1"/>
  <c r="D300" i="1" s="1"/>
  <c r="C291" i="1"/>
  <c r="C282" i="1"/>
  <c r="D282" i="1" s="1"/>
  <c r="C273" i="1"/>
  <c r="D273" i="1" s="1"/>
  <c r="C260" i="1"/>
  <c r="D260" i="1" s="1"/>
  <c r="C250" i="1"/>
  <c r="D250" i="1" s="1"/>
  <c r="D232" i="1"/>
  <c r="C232" i="1"/>
  <c r="C220" i="1"/>
  <c r="D220" i="1" s="1"/>
  <c r="C209" i="1"/>
  <c r="D209" i="1" s="1"/>
  <c r="C200" i="1"/>
  <c r="D200" i="1" s="1"/>
  <c r="C191" i="1"/>
  <c r="D191" i="1" s="1"/>
  <c r="C183" i="1"/>
  <c r="D183" i="1" s="1"/>
  <c r="C175" i="1"/>
  <c r="D175" i="1" s="1"/>
  <c r="C163" i="1"/>
  <c r="D163" i="1" s="1"/>
  <c r="C155" i="1"/>
  <c r="D155" i="1" s="1"/>
  <c r="D138" i="1"/>
  <c r="C138" i="1"/>
  <c r="C99" i="1"/>
  <c r="D99" i="1" s="1"/>
  <c r="C68" i="1"/>
  <c r="D68" i="1" s="1"/>
  <c r="C32" i="1"/>
  <c r="D32" i="1" s="1"/>
  <c r="C18" i="1"/>
  <c r="C66" i="1" l="1"/>
  <c r="C333" i="1"/>
  <c r="D333" i="1" s="1"/>
  <c r="C233" i="1"/>
  <c r="D233" i="1" s="1"/>
  <c r="C120" i="1"/>
  <c r="D120" i="1" s="1"/>
  <c r="D18" i="1"/>
  <c r="B68" i="1"/>
  <c r="C334" i="1" l="1"/>
  <c r="D334" i="1" s="1"/>
  <c r="B332" i="1"/>
  <c r="B320" i="1"/>
  <c r="B309" i="1"/>
  <c r="B300" i="1"/>
  <c r="B291" i="1"/>
  <c r="B282" i="1"/>
  <c r="B273" i="1"/>
  <c r="B260" i="1"/>
  <c r="B250" i="1"/>
  <c r="B232" i="1"/>
  <c r="B220" i="1"/>
  <c r="B209" i="1"/>
  <c r="B200" i="1"/>
  <c r="B191" i="1"/>
  <c r="B183" i="1"/>
  <c r="B175" i="1"/>
  <c r="B163" i="1"/>
  <c r="B155" i="1"/>
  <c r="B138" i="1"/>
  <c r="B99" i="1"/>
  <c r="D75" i="1"/>
  <c r="B32" i="1"/>
  <c r="B18" i="1"/>
  <c r="B333" i="1" l="1"/>
  <c r="B233" i="1"/>
  <c r="B120" i="1"/>
  <c r="B66" i="1"/>
  <c r="D66" i="1" s="1"/>
  <c r="B334" i="1" l="1"/>
  <c r="B337" i="1" l="1"/>
</calcChain>
</file>

<file path=xl/sharedStrings.xml><?xml version="1.0" encoding="utf-8"?>
<sst xmlns="http://schemas.openxmlformats.org/spreadsheetml/2006/main" count="329" uniqueCount="241">
  <si>
    <t>MINISTRYFOR LOCAL GOVERNMENT &amp; CHIEFTANCY AFFAIRS</t>
  </si>
  <si>
    <t>KANO STATE GOVERNMENT</t>
  </si>
  <si>
    <t>ITEM</t>
  </si>
  <si>
    <t>Q1. 2025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</si>
  <si>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</si>
  <si>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</si>
  <si>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</si>
  <si>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</si>
  <si>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</si>
  <si>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</si>
  <si>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</si>
  <si>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</si>
  <si>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</si>
  <si>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</si>
  <si>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</si>
  <si>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</si>
  <si>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</si>
  <si>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</si>
  <si>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</si>
  <si>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</si>
  <si>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</si>
  <si>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</si>
  <si>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</si>
  <si>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</si>
  <si>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</si>
  <si>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</si>
  <si>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</si>
  <si>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</si>
  <si>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</si>
  <si>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</si>
  <si>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</si>
  <si>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</si>
  <si>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</si>
  <si>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</si>
  <si>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</si>
  <si>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</si>
  <si>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</si>
  <si>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</si>
  <si>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</si>
  <si>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</si>
  <si>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</si>
  <si>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</si>
  <si>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</si>
  <si>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</si>
  <si>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</si>
  <si>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</si>
  <si>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</si>
  <si>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</si>
  <si>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</si>
  <si>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</si>
  <si>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</si>
  <si>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</si>
  <si>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</si>
  <si>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</si>
  <si>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</si>
  <si>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</si>
  <si>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</si>
  <si>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</si>
  <si>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</si>
  <si>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</si>
  <si>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</si>
  <si>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</si>
  <si>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</si>
  <si>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</si>
  <si>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</si>
  <si>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</si>
  <si>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</si>
  <si>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</si>
  <si>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</si>
  <si>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</si>
  <si>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</si>
  <si>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</si>
  <si>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</si>
  <si>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</si>
  <si>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</si>
  <si>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</si>
  <si>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</si>
  <si>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</si>
  <si>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</si>
  <si>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</si>
  <si>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</si>
  <si>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</si>
  <si>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</si>
  <si>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</si>
  <si>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</si>
  <si>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</si>
  <si>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</si>
  <si>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</si>
  <si>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</si>
  <si>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</si>
  <si>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</si>
  <si>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</si>
  <si>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</si>
  <si>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</si>
  <si>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</si>
  <si>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</si>
  <si>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</si>
  <si>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</si>
  <si>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</si>
  <si>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</si>
  <si>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</si>
  <si>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</si>
  <si>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</si>
  <si>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</si>
  <si>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</si>
  <si>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</si>
  <si>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</si>
  <si>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</si>
  <si>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</si>
  <si>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</si>
  <si>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</si>
  <si>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</si>
  <si>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</si>
  <si>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</si>
  <si>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</si>
  <si>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</si>
  <si>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</si>
  <si>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 xml:space="preserve">(v) Others </t>
  </si>
  <si>
    <t>Insurance, Pension, Standardized Guarantee Scheme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</si>
  <si>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</si>
  <si>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</si>
  <si>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</si>
  <si>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</si>
  <si>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</si>
  <si>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</si>
  <si>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</si>
  <si>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</si>
  <si>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</si>
  <si>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</si>
  <si>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</si>
  <si>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</si>
  <si>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</si>
  <si>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</si>
  <si>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</si>
  <si>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</si>
  <si>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</si>
  <si>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</si>
  <si>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</si>
  <si>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</si>
  <si>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</si>
  <si>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</si>
  <si>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</si>
  <si>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</si>
  <si>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</si>
  <si>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</si>
  <si>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</si>
  <si>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</si>
  <si>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</si>
  <si>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</si>
  <si>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</si>
  <si>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</si>
  <si>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</si>
  <si>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</si>
  <si>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</si>
  <si>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</si>
  <si>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</si>
  <si>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</si>
  <si>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</si>
  <si>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</si>
  <si>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</si>
  <si>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</si>
  <si>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</si>
  <si>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</si>
  <si>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</si>
  <si>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</si>
  <si>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</si>
  <si>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</si>
  <si>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</si>
  <si>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</si>
  <si>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</si>
  <si>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</si>
  <si>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</si>
  <si>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</si>
  <si>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</si>
  <si>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</si>
  <si>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</si>
  <si>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</si>
  <si>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</si>
  <si>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</si>
  <si>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</si>
  <si>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</si>
  <si>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</si>
  <si>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</si>
  <si>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</si>
  <si>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</si>
  <si>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</si>
  <si>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</si>
  <si>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</si>
  <si>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</si>
  <si>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</si>
  <si>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</si>
  <si>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</si>
  <si>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</si>
  <si>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</si>
  <si>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</si>
  <si>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</si>
  <si>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</si>
  <si>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</si>
  <si>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</si>
  <si>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</si>
  <si>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</si>
  <si>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</si>
  <si>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</si>
  <si>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</si>
  <si>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</si>
  <si>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</si>
  <si>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</si>
  <si>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</si>
  <si>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</si>
  <si>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</si>
  <si>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</si>
  <si>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</si>
  <si>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</si>
  <si>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</si>
  <si>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</si>
  <si>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</si>
  <si>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</si>
  <si>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</si>
  <si>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</si>
  <si>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</si>
  <si>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</si>
  <si>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</si>
  <si>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</si>
  <si>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</si>
  <si>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</si>
  <si>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rgb="FFFFFFFF"/>
        <rFont val="Arial Narrow"/>
      </rPr>
      <t xml:space="preserve"> (a)   Yes </t>
    </r>
    <r>
      <rPr>
        <b/>
        <sz val="8"/>
        <color rgb="FFFFFFFF"/>
        <rFont val="Arial Narrow"/>
      </rPr>
      <t xml:space="preserve">       </t>
    </r>
    <r>
      <rPr>
        <b/>
        <i/>
        <sz val="8"/>
        <color rgb="FFFFFFFF"/>
        <rFont val="Arial Narrow"/>
      </rPr>
      <t xml:space="preserve"> (b)     No </t>
    </r>
    <r>
      <rPr>
        <b/>
        <sz val="8"/>
        <color rgb="FFFFFFFF"/>
        <rFont val="Arial Narrow"/>
      </rPr>
      <t xml:space="preserve">       </t>
    </r>
  </si>
  <si>
    <r>
      <t xml:space="preserve">Is your accounts produced in Cash or Accrual?           </t>
    </r>
    <r>
      <rPr>
        <b/>
        <i/>
        <sz val="8"/>
        <color rgb="FFFFFFFF"/>
        <rFont val="Arial Narrow"/>
      </rPr>
      <t xml:space="preserve"> (a)   Cash</t>
    </r>
    <r>
      <rPr>
        <b/>
        <sz val="8"/>
        <color rgb="FFFFFFFF"/>
        <rFont val="Arial Narrow"/>
      </rPr>
      <t xml:space="preserve">       </t>
    </r>
    <r>
      <rPr>
        <b/>
        <i/>
        <sz val="8"/>
        <color rgb="FFFFFFFF"/>
        <rFont val="Arial Narrow"/>
      </rPr>
      <t xml:space="preserve"> (b)     Accrual </t>
    </r>
    <r>
      <rPr>
        <b/>
        <sz val="8"/>
        <color rgb="FFFFFFFF"/>
        <rFont val="Arial Narrow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</si>
  <si>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</si>
  <si>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</si>
  <si>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</si>
  <si>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</si>
  <si>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Signature: …………………………………….</t>
  </si>
  <si>
    <t>Local Government:    GHARI (KUNCHI) L.G         State:  KANO STATE</t>
  </si>
  <si>
    <t>Name: AUWAL  MUSA GARBA</t>
  </si>
  <si>
    <r>
      <t>Tel No 08038-542141     Email: …auwalmusagarba2015</t>
    </r>
    <r>
      <rPr>
        <sz val="11"/>
        <color rgb="FF000000"/>
        <rFont val="Arial"/>
        <family val="2"/>
      </rPr>
      <t>@gmail.com.</t>
    </r>
  </si>
  <si>
    <t>(v) Social Contributions (e.g. NHIS, NHF, NSITF etc) KHETFU</t>
  </si>
  <si>
    <t>(v) Training 1%</t>
  </si>
  <si>
    <t>(c) Others (specify) General Renovation</t>
  </si>
  <si>
    <t>Q2. 2025</t>
  </si>
  <si>
    <t>TOTAL 1ST &amp; 2ND  Q</t>
  </si>
  <si>
    <t>QUATERLY BUDGET TRACKING TEMPLATE 1ST &amp; 2ND  QUARTER JANUARY - JUNE,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</si>
</sst>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>
    <font>
      <sz val="11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6"/>
      <color rgb="FF000000"/>
      <name val="Britannic Bold"/>
    </font>
    <font>
      <sz val="12"/>
      <color rgb="FF000000"/>
      <name val="Britannic Bold"/>
    </font>
    <font>
      <b/>
      <sz val="11"/>
      <color rgb="FF000000"/>
      <name val="Britannic Bold"/>
    </font>
    <font>
      <b/>
      <sz val="11"/>
      <color rgb="FF000000"/>
      <name val="Arial Narrow"/>
    </font>
    <font>
      <b/>
      <sz val="8"/>
      <color rgb="FF000000"/>
      <name val="Arial Narrow"/>
    </font>
    <font>
      <sz val="11"/>
      <color rgb="FF000000"/>
      <name val="Arial Narrow"/>
    </font>
    <font>
      <b/>
      <sz val="10"/>
      <color rgb="FF000000"/>
      <name val="Arial Narrow"/>
    </font>
    <font>
      <sz val="8"/>
      <color rgb="FF000000"/>
      <name val="Arial Narrow"/>
    </font>
    <font>
      <sz val="8"/>
      <color rgb="FF000000"/>
      <name val="Arial"/>
    </font>
    <font>
      <sz val="10"/>
      <color rgb="FF000000"/>
      <name val="Arial Narrow"/>
    </font>
    <font>
      <sz val="11"/>
      <color rgb="FF000000"/>
      <name val="Calibri"/>
    </font>
    <font>
      <b/>
      <i/>
      <sz val="11"/>
      <color rgb="FF000000"/>
      <name val="Arial Narrow"/>
    </font>
    <font>
      <i/>
      <sz val="11"/>
      <color rgb="FF000000"/>
      <name val="Arial Narrow"/>
    </font>
    <font>
      <b/>
      <sz val="9"/>
      <color rgb="FF000000"/>
      <name val="Arial Narrow"/>
    </font>
    <font>
      <b/>
      <sz val="8"/>
      <color rgb="FFFFFFFF"/>
      <name val="Arial Narrow"/>
    </font>
    <font>
      <sz val="11"/>
      <color indexed="8"/>
      <name val="Arial Narrow"/>
    </font>
    <font>
      <sz val="11"/>
      <color indexed="8"/>
      <name val="Arial"/>
    </font>
    <font>
      <b/>
      <sz val="11"/>
      <color rgb="FF000000"/>
      <name val="Arial"/>
    </font>
    <font>
      <b/>
      <sz val="11"/>
      <color indexed="8"/>
      <name val="Arial"/>
    </font>
    <font>
      <b/>
      <sz val="11"/>
      <color indexed="8"/>
      <name val="Arial Narrow"/>
    </font>
    <font>
      <sz val="11"/>
      <color rgb="FF000000"/>
      <name val="Calibri"/>
    </font>
    <font>
      <b/>
      <i/>
      <sz val="8"/>
      <color rgb="FFFFFFFF"/>
      <name val="Arial Narrow"/>
    </font>
    <font>
      <b/>
      <sz val="11"/>
      <color rgb="FF000000"/>
      <name val="Arial Narrow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3" fontId="23" fillId="0" borderId="0">
      <alignment vertical="top"/>
      <protection locked="0"/>
    </xf>
  </cellStyleXfs>
  <cellXfs count="160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43" fontId="1" fillId="0" borderId="0" xfId="0" applyNumberFormat="1" applyFont="1" applyAlignment="1" applyProtection="1">
      <protection locked="0"/>
    </xf>
    <xf numFmtId="43" fontId="2" fillId="0" borderId="0" xfId="0" applyNumberFormat="1" applyFont="1" applyAlignment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43" fontId="6" fillId="0" borderId="6" xfId="0" applyNumberFormat="1" applyFont="1" applyBorder="1" applyAlignment="1" applyProtection="1">
      <alignment horizontal="center"/>
      <protection locked="0"/>
    </xf>
    <xf numFmtId="43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wrapText="1"/>
      <protection locked="0"/>
    </xf>
    <xf numFmtId="43" fontId="8" fillId="0" borderId="9" xfId="0" applyNumberFormat="1" applyFont="1" applyBorder="1" applyAlignment="1" applyProtection="1">
      <alignment horizontal="center"/>
      <protection locked="0"/>
    </xf>
    <xf numFmtId="43" fontId="8" fillId="0" borderId="10" xfId="0" applyNumberFormat="1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wrapText="1"/>
      <protection locked="0"/>
    </xf>
    <xf numFmtId="43" fontId="8" fillId="0" borderId="11" xfId="0" applyNumberFormat="1" applyFont="1" applyBorder="1" applyAlignment="1"/>
    <xf numFmtId="43" fontId="6" fillId="2" borderId="12" xfId="0" applyNumberFormat="1" applyFont="1" applyFill="1" applyBorder="1" applyAlignment="1"/>
    <xf numFmtId="0" fontId="6" fillId="0" borderId="13" xfId="0" applyFont="1" applyBorder="1" applyAlignment="1" applyProtection="1">
      <alignment wrapText="1"/>
      <protection locked="0"/>
    </xf>
    <xf numFmtId="43" fontId="8" fillId="0" borderId="11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wrapText="1"/>
      <protection locked="0"/>
    </xf>
    <xf numFmtId="43" fontId="8" fillId="0" borderId="11" xfId="0" applyNumberFormat="1" applyFont="1" applyBorder="1" applyAlignment="1" applyProtection="1">
      <protection locked="0"/>
    </xf>
    <xf numFmtId="0" fontId="10" fillId="3" borderId="14" xfId="0" applyFont="1" applyFill="1" applyBorder="1" applyAlignment="1" applyProtection="1">
      <protection locked="0"/>
    </xf>
    <xf numFmtId="43" fontId="8" fillId="3" borderId="11" xfId="0" applyNumberFormat="1" applyFont="1" applyFill="1" applyBorder="1" applyAlignment="1" applyProtection="1">
      <protection locked="0"/>
    </xf>
    <xf numFmtId="43" fontId="6" fillId="3" borderId="10" xfId="0" applyNumberFormat="1" applyFont="1" applyFill="1" applyBorder="1" applyAlignment="1" applyProtection="1">
      <protection locked="0"/>
    </xf>
    <xf numFmtId="0" fontId="6" fillId="0" borderId="14" xfId="0" applyFont="1" applyBorder="1" applyAlignment="1" applyProtection="1">
      <protection locked="0"/>
    </xf>
    <xf numFmtId="43" fontId="6" fillId="0" borderId="10" xfId="0" applyNumberFormat="1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8" fillId="0" borderId="13" xfId="0" applyFont="1" applyBorder="1" applyAlignment="1" applyProtection="1">
      <alignment horizontal="left" indent="1"/>
      <protection locked="0"/>
    </xf>
    <xf numFmtId="0" fontId="8" fillId="0" borderId="15" xfId="0" applyFont="1" applyBorder="1" applyAlignment="1" applyProtection="1">
      <alignment horizontal="left" indent="1"/>
      <protection locked="0"/>
    </xf>
    <xf numFmtId="43" fontId="8" fillId="0" borderId="16" xfId="0" applyNumberFormat="1" applyFont="1" applyBorder="1" applyAlignment="1" applyProtection="1">
      <protection locked="0"/>
    </xf>
    <xf numFmtId="0" fontId="6" fillId="2" borderId="14" xfId="0" applyFont="1" applyFill="1" applyBorder="1" applyAlignment="1" applyProtection="1">
      <alignment horizontal="left"/>
      <protection locked="0"/>
    </xf>
    <xf numFmtId="43" fontId="6" fillId="4" borderId="6" xfId="0" applyNumberFormat="1" applyFont="1" applyFill="1" applyBorder="1" applyAlignment="1" applyProtection="1">
      <protection locked="0"/>
    </xf>
    <xf numFmtId="43" fontId="6" fillId="4" borderId="12" xfId="0" applyNumberFormat="1" applyFont="1" applyFill="1" applyBorder="1" applyAlignment="1"/>
    <xf numFmtId="0" fontId="8" fillId="0" borderId="17" xfId="0" applyFont="1" applyBorder="1" applyAlignment="1" applyProtection="1">
      <alignment horizontal="left" indent="1"/>
      <protection locked="0"/>
    </xf>
    <xf numFmtId="43" fontId="8" fillId="0" borderId="18" xfId="0" applyNumberFormat="1" applyFont="1" applyBorder="1" applyAlignment="1" applyProtection="1">
      <protection locked="0"/>
    </xf>
    <xf numFmtId="43" fontId="6" fillId="0" borderId="12" xfId="0" applyNumberFormat="1" applyFont="1" applyBorder="1" applyAlignment="1"/>
    <xf numFmtId="0" fontId="8" fillId="0" borderId="14" xfId="0" applyFont="1" applyBorder="1" applyAlignment="1" applyProtection="1">
      <alignment horizontal="left" indent="1"/>
      <protection locked="0"/>
    </xf>
    <xf numFmtId="43" fontId="11" fillId="0" borderId="9" xfId="0" applyNumberFormat="1" applyFont="1" applyBorder="1" applyAlignment="1" applyProtection="1">
      <protection locked="0"/>
    </xf>
    <xf numFmtId="0" fontId="8" fillId="0" borderId="19" xfId="0" applyFont="1" applyBorder="1" applyAlignment="1" applyProtection="1">
      <alignment horizontal="left" indent="1"/>
      <protection locked="0"/>
    </xf>
    <xf numFmtId="43" fontId="6" fillId="2" borderId="20" xfId="0" applyNumberFormat="1" applyFont="1" applyFill="1" applyBorder="1" applyAlignment="1"/>
    <xf numFmtId="43" fontId="6" fillId="4" borderId="3" xfId="0" applyNumberFormat="1" applyFont="1" applyFill="1" applyBorder="1" applyAlignment="1" applyProtection="1">
      <protection locked="0"/>
    </xf>
    <xf numFmtId="43" fontId="6" fillId="4" borderId="21" xfId="0" applyNumberFormat="1" applyFont="1" applyFill="1" applyBorder="1" applyAlignment="1"/>
    <xf numFmtId="0" fontId="6" fillId="0" borderId="14" xfId="0" applyFont="1" applyBorder="1" applyAlignment="1" applyProtection="1">
      <alignment horizontal="left" indent="1"/>
      <protection locked="0"/>
    </xf>
    <xf numFmtId="0" fontId="8" fillId="0" borderId="14" xfId="0" applyFont="1" applyBorder="1" applyAlignment="1" applyProtection="1">
      <alignment horizontal="left" wrapText="1" inden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43" fontId="8" fillId="0" borderId="11" xfId="0" applyNumberFormat="1" applyFont="1" applyBorder="1" applyProtection="1">
      <alignment vertical="center"/>
      <protection locked="0"/>
    </xf>
    <xf numFmtId="0" fontId="8" fillId="2" borderId="14" xfId="0" applyFont="1" applyFill="1" applyBorder="1" applyAlignment="1" applyProtection="1">
      <alignment horizontal="left" wrapText="1" inden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wrapText="1"/>
      <protection locked="0"/>
    </xf>
    <xf numFmtId="0" fontId="8" fillId="0" borderId="14" xfId="0" applyFont="1" applyFill="1" applyBorder="1" applyAlignment="1" applyProtection="1">
      <alignment horizontal="left" wrapText="1" indent="1"/>
      <protection locked="0"/>
    </xf>
    <xf numFmtId="0" fontId="8" fillId="0" borderId="14" xfId="0" applyFont="1" applyFill="1" applyBorder="1" applyAlignment="1" applyProtection="1">
      <alignment horizontal="left" wrapText="1" indent="2"/>
      <protection locked="0"/>
    </xf>
    <xf numFmtId="0" fontId="8" fillId="0" borderId="14" xfId="0" applyFont="1" applyFill="1" applyBorder="1" applyAlignment="1" applyProtection="1">
      <alignment horizontal="left" wrapText="1"/>
      <protection locked="0"/>
    </xf>
    <xf numFmtId="43" fontId="8" fillId="0" borderId="11" xfId="0" applyNumberFormat="1" applyFont="1" applyBorder="1" applyAlignment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0" fontId="12" fillId="0" borderId="19" xfId="0" applyFont="1" applyFill="1" applyBorder="1" applyAlignment="1" applyProtection="1">
      <alignment horizontal="left" wrapText="1" indent="1"/>
      <protection locked="0"/>
    </xf>
    <xf numFmtId="43" fontId="8" fillId="2" borderId="16" xfId="0" applyNumberFormat="1" applyFont="1" applyFill="1" applyBorder="1" applyAlignment="1" applyProtection="1">
      <protection locked="0"/>
    </xf>
    <xf numFmtId="0" fontId="6" fillId="4" borderId="14" xfId="0" applyFont="1" applyFill="1" applyBorder="1" applyAlignment="1" applyProtection="1">
      <alignment wrapText="1"/>
      <protection locked="0"/>
    </xf>
    <xf numFmtId="43" fontId="6" fillId="4" borderId="9" xfId="0" applyNumberFormat="1" applyFont="1" applyFill="1" applyBorder="1" applyAlignment="1"/>
    <xf numFmtId="43" fontId="6" fillId="4" borderId="10" xfId="0" applyNumberFormat="1" applyFont="1" applyFill="1" applyBorder="1" applyAlignment="1"/>
    <xf numFmtId="0" fontId="7" fillId="0" borderId="8" xfId="0" applyFont="1" applyBorder="1" applyAlignment="1" applyProtection="1">
      <alignment horizontal="center"/>
      <protection locked="0"/>
    </xf>
    <xf numFmtId="0" fontId="8" fillId="0" borderId="0" xfId="0" applyFont="1" applyBorder="1" applyAlignment="1"/>
    <xf numFmtId="43" fontId="6" fillId="5" borderId="11" xfId="0" applyNumberFormat="1" applyFont="1" applyFill="1" applyBorder="1" applyAlignment="1" applyProtection="1">
      <protection locked="0"/>
    </xf>
    <xf numFmtId="43" fontId="6" fillId="5" borderId="12" xfId="0" applyNumberFormat="1" applyFont="1" applyFill="1" applyBorder="1" applyAlignment="1"/>
    <xf numFmtId="43" fontId="8" fillId="0" borderId="14" xfId="1" applyFont="1" applyBorder="1" applyAlignment="1">
      <alignment horizontal="left" vertical="top" wrapText="1" indent="1"/>
      <protection locked="0"/>
    </xf>
    <xf numFmtId="43" fontId="6" fillId="0" borderId="14" xfId="1" applyFont="1" applyBorder="1" applyAlignment="1">
      <alignment vertical="top" wrapText="1"/>
      <protection locked="0"/>
    </xf>
    <xf numFmtId="43" fontId="8" fillId="0" borderId="14" xfId="1" applyFont="1" applyBorder="1" applyAlignment="1">
      <alignment horizontal="left" indent="1"/>
      <protection locked="0"/>
    </xf>
    <xf numFmtId="44" fontId="13" fillId="0" borderId="0" xfId="0" applyNumberFormat="1" applyFont="1" applyAlignment="1"/>
    <xf numFmtId="0" fontId="8" fillId="2" borderId="14" xfId="0" applyFont="1" applyFill="1" applyBorder="1" applyAlignment="1" applyProtection="1">
      <alignment horizontal="left" indent="1"/>
      <protection locked="0"/>
    </xf>
    <xf numFmtId="43" fontId="6" fillId="4" borderId="11" xfId="0" applyNumberFormat="1" applyFont="1" applyFill="1" applyBorder="1" applyAlignment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43" fontId="6" fillId="0" borderId="11" xfId="0" applyNumberFormat="1" applyFont="1" applyBorder="1" applyAlignment="1" applyProtection="1">
      <protection locked="0"/>
    </xf>
    <xf numFmtId="0" fontId="8" fillId="0" borderId="14" xfId="0" applyFont="1" applyBorder="1" applyAlignment="1" applyProtection="1">
      <alignment horizontal="left" indent="2"/>
      <protection locked="0"/>
    </xf>
    <xf numFmtId="0" fontId="8" fillId="0" borderId="14" xfId="0" applyFont="1" applyBorder="1" applyAlignment="1" applyProtection="1">
      <alignment horizontal="left" indent="7"/>
      <protection locked="0"/>
    </xf>
    <xf numFmtId="0" fontId="12" fillId="0" borderId="14" xfId="0" applyFont="1" applyBorder="1" applyAlignment="1" applyProtection="1">
      <alignment horizontal="left" wrapText="1" indent="7"/>
      <protection locked="0"/>
    </xf>
    <xf numFmtId="0" fontId="8" fillId="0" borderId="14" xfId="0" applyFont="1" applyBorder="1" applyAlignment="1" applyProtection="1">
      <alignment horizontal="left" wrapText="1" indent="2"/>
      <protection locked="0"/>
    </xf>
    <xf numFmtId="43" fontId="8" fillId="0" borderId="11" xfId="0" applyNumberFormat="1" applyFont="1" applyBorder="1" applyAlignment="1" applyProtection="1">
      <alignment vertical="top" wrapText="1"/>
      <protection locked="0"/>
    </xf>
    <xf numFmtId="0" fontId="7" fillId="0" borderId="14" xfId="0" applyFont="1" applyBorder="1" applyAlignment="1" applyProtection="1">
      <alignment horizontal="left" indent="2"/>
      <protection locked="0"/>
    </xf>
    <xf numFmtId="43" fontId="8" fillId="0" borderId="9" xfId="0" applyNumberFormat="1" applyFont="1" applyBorder="1" applyAlignment="1"/>
    <xf numFmtId="0" fontId="8" fillId="0" borderId="19" xfId="0" applyFont="1" applyBorder="1" applyAlignment="1" applyProtection="1">
      <alignment horizontal="left" indent="2"/>
      <protection locked="0"/>
    </xf>
    <xf numFmtId="0" fontId="6" fillId="4" borderId="5" xfId="0" applyFont="1" applyFill="1" applyBorder="1" applyAlignment="1" applyProtection="1">
      <protection locked="0"/>
    </xf>
    <xf numFmtId="43" fontId="6" fillId="4" borderId="6" xfId="0" applyNumberFormat="1" applyFont="1" applyFill="1" applyBorder="1" applyAlignment="1"/>
    <xf numFmtId="43" fontId="6" fillId="4" borderId="7" xfId="0" applyNumberFormat="1" applyFont="1" applyFill="1" applyBorder="1" applyAlignment="1"/>
    <xf numFmtId="43" fontId="13" fillId="0" borderId="0" xfId="1" applyFont="1" applyAlignment="1" applyProtection="1"/>
    <xf numFmtId="0" fontId="6" fillId="0" borderId="8" xfId="0" applyFont="1" applyBorder="1" applyAlignment="1" applyProtection="1">
      <alignment horizontal="center"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43" fontId="8" fillId="0" borderId="11" xfId="0" applyNumberFormat="1" applyFont="1" applyBorder="1" applyAlignment="1" applyProtection="1">
      <alignment vertical="top"/>
      <protection locked="0"/>
    </xf>
    <xf numFmtId="0" fontId="15" fillId="0" borderId="14" xfId="0" applyFont="1" applyBorder="1" applyAlignment="1" applyProtection="1">
      <alignment vertical="top"/>
      <protection locked="0"/>
    </xf>
    <xf numFmtId="0" fontId="8" fillId="0" borderId="14" xfId="0" applyFont="1" applyBorder="1" applyAlignment="1" applyProtection="1">
      <alignment horizontal="left" vertical="top" indent="2"/>
      <protection locked="0"/>
    </xf>
    <xf numFmtId="0" fontId="6" fillId="0" borderId="13" xfId="0" applyFont="1" applyBorder="1" applyAlignment="1" applyProtection="1">
      <alignment horizontal="center" vertical="top"/>
      <protection locked="0"/>
    </xf>
    <xf numFmtId="43" fontId="6" fillId="4" borderId="0" xfId="0" applyNumberFormat="1" applyFont="1" applyFill="1" applyBorder="1" applyAlignment="1"/>
    <xf numFmtId="0" fontId="6" fillId="0" borderId="13" xfId="0" applyFont="1" applyBorder="1" applyAlignment="1" applyProtection="1">
      <alignment horizontal="center"/>
      <protection locked="0"/>
    </xf>
    <xf numFmtId="0" fontId="8" fillId="0" borderId="11" xfId="0" applyFont="1" applyBorder="1" applyAlignment="1"/>
    <xf numFmtId="0" fontId="6" fillId="0" borderId="13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43" fontId="8" fillId="0" borderId="16" xfId="0" applyNumberFormat="1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43" fontId="6" fillId="4" borderId="6" xfId="0" applyNumberFormat="1" applyFont="1" applyFill="1" applyBorder="1" applyAlignment="1">
      <alignment vertical="center" wrapText="1"/>
    </xf>
    <xf numFmtId="0" fontId="8" fillId="0" borderId="15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43" fontId="6" fillId="4" borderId="6" xfId="0" applyNumberFormat="1" applyFont="1" applyFill="1" applyBorder="1" applyAlignment="1">
      <alignment vertical="top" wrapText="1"/>
    </xf>
    <xf numFmtId="0" fontId="8" fillId="0" borderId="15" xfId="0" applyFont="1" applyBorder="1" applyAlignment="1" applyProtection="1">
      <alignment horizontal="left" vertical="center" wrapText="1"/>
      <protection locked="0"/>
    </xf>
    <xf numFmtId="43" fontId="8" fillId="0" borderId="16" xfId="0" applyNumberFormat="1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protection locked="0"/>
    </xf>
    <xf numFmtId="43" fontId="6" fillId="0" borderId="20" xfId="0" applyNumberFormat="1" applyFont="1" applyBorder="1" applyAlignment="1"/>
    <xf numFmtId="43" fontId="8" fillId="0" borderId="18" xfId="0" applyNumberFormat="1" applyFont="1" applyBorder="1" applyAlignment="1" applyProtection="1">
      <alignment vertical="top" wrapText="1"/>
      <protection locked="0"/>
    </xf>
    <xf numFmtId="43" fontId="8" fillId="0" borderId="16" xfId="0" applyNumberFormat="1" applyFont="1" applyBorder="1" applyProtection="1">
      <alignment vertic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5" borderId="14" xfId="0" applyFont="1" applyFill="1" applyBorder="1" applyAlignment="1" applyProtection="1">
      <alignment horizontal="left"/>
      <protection locked="0"/>
    </xf>
    <xf numFmtId="43" fontId="6" fillId="5" borderId="6" xfId="0" applyNumberFormat="1" applyFont="1" applyFill="1" applyBorder="1" applyAlignment="1">
      <alignment vertical="top" wrapText="1"/>
    </xf>
    <xf numFmtId="43" fontId="6" fillId="5" borderId="23" xfId="0" applyNumberFormat="1" applyFont="1" applyFill="1" applyBorder="1" applyAlignment="1"/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43" fontId="6" fillId="4" borderId="24" xfId="0" applyNumberFormat="1" applyFont="1" applyFill="1" applyBorder="1" applyAlignment="1">
      <alignment vertical="top" wrapText="1"/>
    </xf>
    <xf numFmtId="0" fontId="6" fillId="0" borderId="14" xfId="0" applyFont="1" applyBorder="1" applyAlignment="1" applyProtection="1">
      <alignment horizontal="center"/>
      <protection locked="0"/>
    </xf>
    <xf numFmtId="43" fontId="6" fillId="4" borderId="25" xfId="0" applyNumberFormat="1" applyFont="1" applyFill="1" applyBorder="1" applyAlignment="1"/>
    <xf numFmtId="43" fontId="6" fillId="4" borderId="26" xfId="0" applyNumberFormat="1" applyFont="1" applyFill="1" applyBorder="1" applyAlignment="1"/>
    <xf numFmtId="0" fontId="6" fillId="6" borderId="27" xfId="0" applyFont="1" applyFill="1" applyBorder="1" applyAlignment="1" applyProtection="1">
      <alignment horizontal="left"/>
      <protection locked="0"/>
    </xf>
    <xf numFmtId="43" fontId="6" fillId="6" borderId="21" xfId="0" applyNumberFormat="1" applyFont="1" applyFill="1" applyBorder="1" applyAlignment="1"/>
    <xf numFmtId="0" fontId="6" fillId="3" borderId="27" xfId="0" applyFont="1" applyFill="1" applyBorder="1" applyAlignment="1" applyProtection="1">
      <protection locked="0"/>
    </xf>
    <xf numFmtId="43" fontId="6" fillId="3" borderId="23" xfId="0" applyNumberFormat="1" applyFont="1" applyFill="1" applyBorder="1" applyAlignment="1" applyProtection="1">
      <protection locked="0"/>
    </xf>
    <xf numFmtId="43" fontId="6" fillId="3" borderId="23" xfId="0" applyNumberFormat="1" applyFont="1" applyFill="1" applyBorder="1" applyAlignment="1"/>
    <xf numFmtId="0" fontId="17" fillId="7" borderId="28" xfId="0" applyFont="1" applyFill="1" applyBorder="1" applyAlignment="1" applyProtection="1">
      <alignment horizontal="left" vertical="top"/>
      <protection locked="0"/>
    </xf>
    <xf numFmtId="0" fontId="10" fillId="7" borderId="29" xfId="0" applyFont="1" applyFill="1" applyBorder="1" applyAlignment="1"/>
    <xf numFmtId="0" fontId="7" fillId="7" borderId="25" xfId="0" applyFont="1" applyFill="1" applyBorder="1" applyAlignment="1"/>
    <xf numFmtId="0" fontId="10" fillId="0" borderId="30" xfId="0" applyFont="1" applyBorder="1" applyAlignment="1" applyProtection="1">
      <protection locked="0"/>
    </xf>
    <xf numFmtId="43" fontId="10" fillId="0" borderId="0" xfId="0" applyNumberFormat="1" applyFont="1" applyBorder="1" applyAlignment="1" applyProtection="1">
      <protection locked="0"/>
    </xf>
    <xf numFmtId="43" fontId="7" fillId="0" borderId="22" xfId="0" applyNumberFormat="1" applyFont="1" applyBorder="1" applyAlignment="1" applyProtection="1">
      <protection locked="0"/>
    </xf>
    <xf numFmtId="0" fontId="8" fillId="0" borderId="30" xfId="0" applyFont="1" applyBorder="1" applyAlignment="1" applyProtection="1">
      <protection locked="0"/>
    </xf>
    <xf numFmtId="43" fontId="8" fillId="0" borderId="0" xfId="0" applyNumberFormat="1" applyFont="1" applyBorder="1" applyAlignment="1" applyProtection="1">
      <protection locked="0"/>
    </xf>
    <xf numFmtId="43" fontId="6" fillId="0" borderId="22" xfId="0" applyNumberFormat="1" applyFont="1" applyBorder="1" applyAlignment="1" applyProtection="1">
      <protection locked="0"/>
    </xf>
    <xf numFmtId="0" fontId="18" fillId="0" borderId="30" xfId="0" applyFont="1" applyBorder="1" applyAlignment="1" applyProtection="1">
      <protection locked="0"/>
    </xf>
    <xf numFmtId="43" fontId="8" fillId="0" borderId="0" xfId="1" applyNumberFormat="1" applyFont="1" applyBorder="1" applyAlignment="1">
      <protection locked="0"/>
    </xf>
    <xf numFmtId="43" fontId="6" fillId="0" borderId="22" xfId="1" applyNumberFormat="1" applyFont="1" applyBorder="1" applyAlignment="1">
      <protection locked="0"/>
    </xf>
    <xf numFmtId="0" fontId="19" fillId="0" borderId="30" xfId="0" applyFont="1" applyBorder="1" applyAlignment="1" applyProtection="1">
      <protection locked="0"/>
    </xf>
    <xf numFmtId="43" fontId="1" fillId="0" borderId="0" xfId="1" applyFont="1" applyBorder="1" applyAlignment="1">
      <protection locked="0"/>
    </xf>
    <xf numFmtId="43" fontId="1" fillId="0" borderId="22" xfId="1" applyFont="1" applyBorder="1" applyAlignment="1">
      <protection locked="0"/>
    </xf>
    <xf numFmtId="0" fontId="20" fillId="0" borderId="0" xfId="0" applyFont="1" applyBorder="1" applyAlignment="1" applyProtection="1">
      <protection locked="0"/>
    </xf>
    <xf numFmtId="0" fontId="20" fillId="0" borderId="22" xfId="0" applyFont="1" applyBorder="1" applyAlignment="1" applyProtection="1">
      <protection locked="0"/>
    </xf>
    <xf numFmtId="0" fontId="21" fillId="0" borderId="30" xfId="0" applyFont="1" applyBorder="1" applyAlignment="1" applyProtection="1">
      <protection locked="0"/>
    </xf>
    <xf numFmtId="0" fontId="22" fillId="0" borderId="27" xfId="0" applyFont="1" applyBorder="1" applyAlignment="1" applyProtection="1">
      <protection locked="0"/>
    </xf>
    <xf numFmtId="43" fontId="8" fillId="0" borderId="1" xfId="0" applyNumberFormat="1" applyFont="1" applyBorder="1" applyAlignment="1" applyProtection="1">
      <protection locked="0"/>
    </xf>
    <xf numFmtId="43" fontId="6" fillId="0" borderId="31" xfId="0" applyNumberFormat="1" applyFont="1" applyBorder="1" applyAlignment="1" applyProtection="1">
      <protection locked="0"/>
    </xf>
    <xf numFmtId="0" fontId="26" fillId="0" borderId="30" xfId="0" applyFont="1" applyBorder="1" applyAlignment="1" applyProtection="1">
      <protection locked="0"/>
    </xf>
    <xf numFmtId="0" fontId="28" fillId="0" borderId="30" xfId="0" applyFont="1" applyBorder="1" applyAlignment="1" applyProtection="1">
      <protection locked="0"/>
    </xf>
    <xf numFmtId="43" fontId="8" fillId="0" borderId="18" xfId="0" applyNumberFormat="1" applyFont="1" applyBorder="1" applyAlignment="1"/>
    <xf numFmtId="43" fontId="8" fillId="0" borderId="32" xfId="0" applyNumberFormat="1" applyFont="1" applyBorder="1" applyAlignment="1" applyProtection="1">
      <protection locked="0"/>
    </xf>
    <xf numFmtId="43" fontId="8" fillId="0" borderId="18" xfId="0" applyNumberFormat="1" applyFont="1" applyBorder="1" applyProtection="1">
      <alignment vertical="center"/>
      <protection locked="0"/>
    </xf>
    <xf numFmtId="43" fontId="8" fillId="2" borderId="32" xfId="0" applyNumberFormat="1" applyFont="1" applyFill="1" applyBorder="1" applyAlignment="1" applyProtection="1">
      <protection locked="0"/>
    </xf>
    <xf numFmtId="43" fontId="6" fillId="0" borderId="18" xfId="0" applyNumberFormat="1" applyFont="1" applyBorder="1" applyAlignment="1" applyProtection="1">
      <protection locked="0"/>
    </xf>
    <xf numFmtId="43" fontId="8" fillId="0" borderId="18" xfId="0" applyNumberFormat="1" applyFont="1" applyBorder="1" applyAlignment="1" applyProtection="1">
      <alignment vertical="top"/>
      <protection locked="0"/>
    </xf>
    <xf numFmtId="0" fontId="8" fillId="0" borderId="18" xfId="0" applyFont="1" applyBorder="1" applyAlignment="1"/>
    <xf numFmtId="43" fontId="8" fillId="0" borderId="32" xfId="0" applyNumberFormat="1" applyFont="1" applyBorder="1" applyAlignment="1" applyProtection="1">
      <alignment vertical="top" wrapText="1"/>
      <protection locked="0"/>
    </xf>
    <xf numFmtId="43" fontId="8" fillId="0" borderId="32" xfId="0" applyNumberFormat="1" applyFont="1" applyBorder="1" applyAlignment="1" applyProtection="1">
      <alignment vertical="center" wrapText="1"/>
      <protection locked="0"/>
    </xf>
    <xf numFmtId="43" fontId="8" fillId="0" borderId="32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5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8"/>
  <sheetViews>
    <sheetView tabSelected="1" workbookViewId="0">
      <selection activeCell="F11" sqref="F11"/>
    </sheetView>
  </sheetViews>
  <sheetFormatPr defaultColWidth="10" defaultRowHeight="15"/>
  <cols>
    <col min="1" max="1" width="46.85546875" style="1" customWidth="1"/>
    <col min="2" max="3" width="18.5703125" style="2" customWidth="1"/>
    <col min="4" max="4" width="20" style="3" customWidth="1"/>
    <col min="6" max="6" width="18.28515625" customWidth="1"/>
    <col min="7" max="7" width="15.42578125" customWidth="1"/>
  </cols>
  <sheetData>
    <row r="2" spans="1:4" ht="29.25" customHeight="1">
      <c r="A2" s="154" t="s">
        <v>0</v>
      </c>
      <c r="B2" s="154"/>
      <c r="C2" s="154"/>
      <c r="D2" s="154"/>
    </row>
    <row r="3" spans="1:4">
      <c r="A3" s="155" t="s">
        <v>1</v>
      </c>
      <c r="B3" s="155"/>
      <c r="C3" s="155"/>
      <c r="D3" s="155"/>
    </row>
    <row r="4" spans="1:4" ht="15.75" customHeight="1">
      <c r="A4" s="156" t="s">
        <v>240</v>
      </c>
      <c r="B4" s="156"/>
      <c r="C4" s="156"/>
      <c r="D4" s="156"/>
    </row>
    <row r="5" spans="1:4" ht="16.5">
      <c r="A5" s="157" t="s">
        <v>232</v>
      </c>
      <c r="B5" s="158"/>
      <c r="C5" s="158"/>
      <c r="D5" s="159"/>
    </row>
    <row r="6" spans="1:4" ht="16.5">
      <c r="A6" s="4" t="s">
        <v>2</v>
      </c>
      <c r="B6" s="5" t="s">
        <v>3</v>
      </c>
      <c r="C6" s="5" t="s">
        <v>238</v>
      </c>
      <c r="D6" s="6" t="s">
        <v>239</v>
      </c>
    </row>
    <row r="7" spans="1:4" ht="16.5">
      <c r="A7" s="7" t="s">
        <v>4</v>
      </c>
      <c r="B7" s="8">
        <v>312067471.12</v>
      </c>
      <c r="C7" s="14">
        <v>258233379.97999999</v>
      </c>
      <c r="D7" s="9">
        <f>B7+C7</f>
        <v>570300851.10000002</v>
      </c>
    </row>
    <row r="8" spans="1:4" ht="15" customHeight="1">
      <c r="A8" s="10" t="s">
        <v>5</v>
      </c>
      <c r="B8" s="11">
        <v>0</v>
      </c>
      <c r="C8" s="144"/>
      <c r="D8" s="12">
        <f>SUM(B8:C8)</f>
        <v>0</v>
      </c>
    </row>
    <row r="9" spans="1:4" ht="16.5">
      <c r="A9" s="13" t="s">
        <v>6</v>
      </c>
      <c r="B9" s="14">
        <v>427969928.19999999</v>
      </c>
      <c r="C9" s="14">
        <v>348745684.35000002</v>
      </c>
      <c r="D9" s="9">
        <f>B9+C9</f>
        <v>776715612.54999995</v>
      </c>
    </row>
    <row r="10" spans="1:4" ht="15" customHeight="1">
      <c r="A10" s="15" t="s">
        <v>7</v>
      </c>
      <c r="B10" s="16">
        <v>0</v>
      </c>
      <c r="C10" s="30"/>
      <c r="D10" s="12">
        <f>SUM(B10:C10)</f>
        <v>0</v>
      </c>
    </row>
    <row r="11" spans="1:4" ht="16.5">
      <c r="A11" s="17"/>
      <c r="B11" s="18"/>
      <c r="C11" s="18"/>
      <c r="D11" s="19"/>
    </row>
    <row r="12" spans="1:4" ht="16.5">
      <c r="A12" s="20" t="s">
        <v>8</v>
      </c>
      <c r="B12" s="16"/>
      <c r="C12" s="48"/>
      <c r="D12" s="21"/>
    </row>
    <row r="13" spans="1:4" ht="16.5">
      <c r="A13" s="22" t="s">
        <v>9</v>
      </c>
      <c r="B13" s="16"/>
      <c r="C13" s="48"/>
      <c r="D13" s="21"/>
    </row>
    <row r="14" spans="1:4" ht="16.5">
      <c r="A14" s="23" t="s">
        <v>10</v>
      </c>
      <c r="B14" s="16"/>
      <c r="C14" s="30"/>
      <c r="D14" s="12">
        <f t="shared" ref="D14:D15" si="0">SUM(B14:C14)</f>
        <v>0</v>
      </c>
    </row>
    <row r="15" spans="1:4" ht="16.5">
      <c r="A15" s="23" t="s">
        <v>11</v>
      </c>
      <c r="B15" s="16"/>
      <c r="C15" s="30"/>
      <c r="D15" s="12">
        <f t="shared" si="0"/>
        <v>0</v>
      </c>
    </row>
    <row r="16" spans="1:4" ht="16.5">
      <c r="A16" s="23" t="s">
        <v>12</v>
      </c>
      <c r="B16" s="16">
        <v>35032092.539999999</v>
      </c>
      <c r="C16" s="30">
        <v>48593683.759999998</v>
      </c>
      <c r="D16" s="12">
        <f>SUM(B16:C16)</f>
        <v>83625776.299999997</v>
      </c>
    </row>
    <row r="17" spans="1:7" ht="17.25" thickBot="1">
      <c r="A17" s="24" t="s">
        <v>13</v>
      </c>
      <c r="B17" s="25"/>
      <c r="C17" s="145"/>
      <c r="D17" s="12">
        <f>SUM(B17:C17)</f>
        <v>0</v>
      </c>
    </row>
    <row r="18" spans="1:7" ht="17.25" thickBot="1">
      <c r="A18" s="26" t="s">
        <v>14</v>
      </c>
      <c r="B18" s="27">
        <f>SUM(B14:B17)</f>
        <v>35032092.539999999</v>
      </c>
      <c r="C18" s="27">
        <f>SUM(C14:C17)</f>
        <v>48593683.759999998</v>
      </c>
      <c r="D18" s="28">
        <f>SUM(B18:C18)</f>
        <v>83625776.299999997</v>
      </c>
    </row>
    <row r="19" spans="1:7" ht="16.5">
      <c r="A19" s="29"/>
      <c r="B19" s="30"/>
      <c r="C19" s="30"/>
      <c r="D19" s="31"/>
    </row>
    <row r="20" spans="1:7" ht="16.5">
      <c r="A20" s="32" t="s">
        <v>15</v>
      </c>
      <c r="B20" s="16">
        <v>1500000</v>
      </c>
      <c r="C20" s="30">
        <v>1200000</v>
      </c>
      <c r="D20" s="12">
        <f t="shared" ref="D20:D23" si="1">SUM(B20:C20)</f>
        <v>2700000</v>
      </c>
      <c r="F20" s="33"/>
      <c r="G20" s="33"/>
    </row>
    <row r="21" spans="1:7" ht="16.5">
      <c r="A21" s="32" t="s">
        <v>16</v>
      </c>
      <c r="B21" s="16">
        <v>2400000</v>
      </c>
      <c r="C21" s="30">
        <v>1800000</v>
      </c>
      <c r="D21" s="12">
        <f t="shared" si="1"/>
        <v>4200000</v>
      </c>
    </row>
    <row r="22" spans="1:7" ht="16.5">
      <c r="A22" s="32" t="s">
        <v>17</v>
      </c>
      <c r="B22" s="16">
        <v>600000</v>
      </c>
      <c r="C22" s="30">
        <v>300000</v>
      </c>
      <c r="D22" s="12">
        <f t="shared" si="1"/>
        <v>900000</v>
      </c>
    </row>
    <row r="23" spans="1:7" ht="16.5">
      <c r="A23" s="32" t="s">
        <v>18</v>
      </c>
      <c r="B23" s="16">
        <v>1500000</v>
      </c>
      <c r="C23" s="30">
        <v>1500000</v>
      </c>
      <c r="D23" s="12">
        <f t="shared" si="1"/>
        <v>3000000</v>
      </c>
    </row>
    <row r="24" spans="1:7" ht="16.5">
      <c r="A24" s="32" t="s">
        <v>19</v>
      </c>
      <c r="B24" s="16">
        <v>0</v>
      </c>
      <c r="C24" s="30">
        <v>0</v>
      </c>
      <c r="D24" s="12">
        <f>SUM(B24:C24)</f>
        <v>0</v>
      </c>
    </row>
    <row r="25" spans="1:7" ht="16.5">
      <c r="A25" s="32" t="s">
        <v>20</v>
      </c>
      <c r="B25" s="16">
        <v>1500000</v>
      </c>
      <c r="C25" s="30">
        <v>1500000</v>
      </c>
      <c r="D25" s="12">
        <f>SUM(B25:C25)</f>
        <v>3000000</v>
      </c>
    </row>
    <row r="26" spans="1:7" ht="16.5">
      <c r="A26" s="32" t="s">
        <v>21</v>
      </c>
      <c r="B26" s="16">
        <v>2672502</v>
      </c>
      <c r="C26" s="30">
        <v>2672500</v>
      </c>
      <c r="D26" s="12">
        <f t="shared" ref="D26:D31" si="2">SUM(B26:C26)</f>
        <v>5345002</v>
      </c>
    </row>
    <row r="27" spans="1:7" ht="16.5">
      <c r="A27" s="32" t="s">
        <v>22</v>
      </c>
      <c r="B27" s="16">
        <v>0</v>
      </c>
      <c r="C27" s="30">
        <v>0</v>
      </c>
      <c r="D27" s="12">
        <f t="shared" si="2"/>
        <v>0</v>
      </c>
    </row>
    <row r="28" spans="1:7" ht="16.5">
      <c r="A28" s="32" t="s">
        <v>23</v>
      </c>
      <c r="B28" s="16">
        <v>0</v>
      </c>
      <c r="C28" s="30">
        <v>0</v>
      </c>
      <c r="D28" s="12">
        <f t="shared" si="2"/>
        <v>0</v>
      </c>
    </row>
    <row r="29" spans="1:7" ht="16.5">
      <c r="A29" s="32" t="s">
        <v>24</v>
      </c>
      <c r="B29" s="16">
        <v>0</v>
      </c>
      <c r="C29" s="30">
        <v>0</v>
      </c>
      <c r="D29" s="12">
        <f t="shared" si="2"/>
        <v>0</v>
      </c>
    </row>
    <row r="30" spans="1:7" ht="16.5">
      <c r="A30" s="32" t="s">
        <v>25</v>
      </c>
      <c r="B30" s="16">
        <v>0</v>
      </c>
      <c r="C30" s="30">
        <v>0</v>
      </c>
      <c r="D30" s="12">
        <f t="shared" si="2"/>
        <v>0</v>
      </c>
    </row>
    <row r="31" spans="1:7" ht="17.25" thickBot="1">
      <c r="A31" s="34" t="s">
        <v>26</v>
      </c>
      <c r="B31" s="25">
        <v>0</v>
      </c>
      <c r="C31" s="145">
        <v>0</v>
      </c>
      <c r="D31" s="12">
        <f t="shared" si="2"/>
        <v>0</v>
      </c>
    </row>
    <row r="32" spans="1:7" ht="17.25" thickBot="1">
      <c r="A32" s="26" t="s">
        <v>27</v>
      </c>
      <c r="B32" s="36">
        <f>SUM(B19:B31)</f>
        <v>10172502</v>
      </c>
      <c r="C32" s="36">
        <f>SUM(C19:C31)</f>
        <v>8972500</v>
      </c>
      <c r="D32" s="37">
        <f>SUM(B32:C32)</f>
        <v>19145002</v>
      </c>
    </row>
    <row r="33" spans="1:4" ht="16.5">
      <c r="A33" s="29" t="s">
        <v>28</v>
      </c>
      <c r="B33" s="30"/>
      <c r="C33" s="30"/>
      <c r="D33" s="12">
        <f>SUM(B33:C33)</f>
        <v>0</v>
      </c>
    </row>
    <row r="34" spans="1:4" ht="16.5">
      <c r="A34" s="38" t="s">
        <v>29</v>
      </c>
      <c r="B34" s="16"/>
      <c r="C34" s="30"/>
      <c r="D34" s="12"/>
    </row>
    <row r="35" spans="1:4" ht="16.5">
      <c r="A35" s="32" t="s">
        <v>30</v>
      </c>
      <c r="B35" s="16"/>
      <c r="C35" s="30"/>
      <c r="D35" s="12">
        <f>SUM(B35:C35)</f>
        <v>0</v>
      </c>
    </row>
    <row r="36" spans="1:4" ht="16.5">
      <c r="A36" s="22" t="s">
        <v>31</v>
      </c>
      <c r="B36" s="16"/>
      <c r="C36" s="30"/>
      <c r="D36" s="12"/>
    </row>
    <row r="37" spans="1:4" ht="16.5">
      <c r="A37" s="39" t="s">
        <v>32</v>
      </c>
      <c r="B37" s="16">
        <v>375048166.11000001</v>
      </c>
      <c r="C37" s="30">
        <v>533067877.10000002</v>
      </c>
      <c r="D37" s="12">
        <f t="shared" ref="D37:D46" si="3">SUM(B37:C37)</f>
        <v>908116043.21000004</v>
      </c>
    </row>
    <row r="38" spans="1:4" ht="16.5">
      <c r="A38" s="39" t="s">
        <v>33</v>
      </c>
      <c r="B38" s="16">
        <v>647616037.98000002</v>
      </c>
      <c r="C38" s="30">
        <v>631643234.73000002</v>
      </c>
      <c r="D38" s="12">
        <f t="shared" si="3"/>
        <v>1279259272.71</v>
      </c>
    </row>
    <row r="39" spans="1:4" ht="16.5">
      <c r="A39" s="40" t="s">
        <v>34</v>
      </c>
      <c r="B39" s="41">
        <v>30053247.719999999</v>
      </c>
      <c r="C39" s="146">
        <v>31305719.079999998</v>
      </c>
      <c r="D39" s="12">
        <f t="shared" si="3"/>
        <v>61358966.799999997</v>
      </c>
    </row>
    <row r="40" spans="1:4" ht="16.5">
      <c r="A40" s="39" t="s">
        <v>35</v>
      </c>
      <c r="B40" s="16">
        <v>81991680.430000007</v>
      </c>
      <c r="C40" s="30">
        <v>0</v>
      </c>
      <c r="D40" s="12">
        <f t="shared" si="3"/>
        <v>81991680.430000007</v>
      </c>
    </row>
    <row r="41" spans="1:4" ht="16.5">
      <c r="A41" s="42" t="s">
        <v>36</v>
      </c>
      <c r="B41" s="16"/>
      <c r="C41" s="30">
        <v>0</v>
      </c>
      <c r="D41" s="12">
        <f t="shared" si="3"/>
        <v>0</v>
      </c>
    </row>
    <row r="42" spans="1:4" ht="16.5">
      <c r="A42" s="42" t="s">
        <v>37</v>
      </c>
      <c r="B42" s="16">
        <v>16288561.369999999</v>
      </c>
      <c r="C42" s="30">
        <v>17125946.170000002</v>
      </c>
      <c r="D42" s="12">
        <f t="shared" si="3"/>
        <v>33414507.539999999</v>
      </c>
    </row>
    <row r="43" spans="1:4" ht="16.5">
      <c r="A43" s="42" t="s">
        <v>38</v>
      </c>
      <c r="B43" s="16"/>
      <c r="C43" s="30">
        <v>0</v>
      </c>
      <c r="D43" s="12">
        <f t="shared" si="3"/>
        <v>0</v>
      </c>
    </row>
    <row r="44" spans="1:4" ht="16.5">
      <c r="A44" s="42" t="s">
        <v>39</v>
      </c>
      <c r="B44" s="16"/>
      <c r="C44" s="30">
        <v>0</v>
      </c>
      <c r="D44" s="12">
        <f t="shared" si="3"/>
        <v>0</v>
      </c>
    </row>
    <row r="45" spans="1:4" ht="16.5">
      <c r="A45" s="39" t="s">
        <v>40</v>
      </c>
      <c r="B45" s="16">
        <v>80184915.010000005</v>
      </c>
      <c r="C45" s="30">
        <v>37796995.450000003</v>
      </c>
      <c r="D45" s="12">
        <f t="shared" si="3"/>
        <v>117981910.46000001</v>
      </c>
    </row>
    <row r="46" spans="1:4" ht="16.5">
      <c r="A46" s="42" t="s">
        <v>41</v>
      </c>
      <c r="B46" s="16">
        <v>5527283.9100000001</v>
      </c>
      <c r="C46" s="30">
        <v>0</v>
      </c>
      <c r="D46" s="12">
        <f t="shared" si="3"/>
        <v>5527283.9100000001</v>
      </c>
    </row>
    <row r="47" spans="1:4" ht="16.5">
      <c r="A47" s="43" t="s">
        <v>42</v>
      </c>
      <c r="B47" s="41"/>
      <c r="C47" s="146"/>
      <c r="D47" s="12">
        <f>SUM(B47:C47)</f>
        <v>0</v>
      </c>
    </row>
    <row r="48" spans="1:4" ht="16.5">
      <c r="A48" s="44" t="s">
        <v>43</v>
      </c>
      <c r="B48" s="16"/>
      <c r="C48" s="30"/>
      <c r="D48" s="12"/>
    </row>
    <row r="49" spans="1:4" ht="16.5">
      <c r="A49" s="45" t="s">
        <v>44</v>
      </c>
      <c r="B49" s="16"/>
      <c r="C49" s="30"/>
      <c r="D49" s="12">
        <f t="shared" ref="D49:D53" si="4">SUM(B49:C49)</f>
        <v>0</v>
      </c>
    </row>
    <row r="50" spans="1:4" ht="16.5">
      <c r="A50" s="45" t="s">
        <v>45</v>
      </c>
      <c r="B50" s="16"/>
      <c r="C50" s="30"/>
      <c r="D50" s="12">
        <f t="shared" si="4"/>
        <v>0</v>
      </c>
    </row>
    <row r="51" spans="1:4" ht="16.5">
      <c r="A51" s="45" t="s">
        <v>46</v>
      </c>
      <c r="B51" s="16"/>
      <c r="C51" s="30"/>
      <c r="D51" s="12">
        <f t="shared" si="4"/>
        <v>0</v>
      </c>
    </row>
    <row r="52" spans="1:4" ht="16.5">
      <c r="A52" s="45" t="s">
        <v>47</v>
      </c>
      <c r="B52" s="16"/>
      <c r="C52" s="30"/>
      <c r="D52" s="12">
        <f t="shared" si="4"/>
        <v>0</v>
      </c>
    </row>
    <row r="53" spans="1:4" ht="16.5">
      <c r="A53" s="45" t="s">
        <v>48</v>
      </c>
      <c r="B53" s="16"/>
      <c r="C53" s="30"/>
      <c r="D53" s="12">
        <f t="shared" si="4"/>
        <v>0</v>
      </c>
    </row>
    <row r="54" spans="1:4" ht="16.5">
      <c r="A54" s="45" t="s">
        <v>49</v>
      </c>
      <c r="B54" s="16"/>
      <c r="C54" s="30"/>
      <c r="D54" s="12">
        <f>SUM(B54:C54)</f>
        <v>0</v>
      </c>
    </row>
    <row r="55" spans="1:4" ht="16.5">
      <c r="A55" s="44" t="s">
        <v>50</v>
      </c>
      <c r="B55" s="16"/>
      <c r="C55" s="30"/>
      <c r="D55" s="12"/>
    </row>
    <row r="56" spans="1:4" ht="16.5">
      <c r="A56" s="44" t="s">
        <v>51</v>
      </c>
      <c r="B56" s="16"/>
      <c r="C56" s="30"/>
      <c r="D56" s="12"/>
    </row>
    <row r="57" spans="1:4" ht="16.5">
      <c r="A57" s="46" t="s">
        <v>52</v>
      </c>
      <c r="B57" s="16"/>
      <c r="C57" s="30"/>
      <c r="D57" s="12">
        <f t="shared" ref="D57:D60" si="5">SUM(B57:C57)</f>
        <v>0</v>
      </c>
    </row>
    <row r="58" spans="1:4" ht="16.5">
      <c r="A58" s="46" t="s">
        <v>53</v>
      </c>
      <c r="B58" s="16"/>
      <c r="C58" s="30"/>
      <c r="D58" s="12">
        <f t="shared" si="5"/>
        <v>0</v>
      </c>
    </row>
    <row r="59" spans="1:4" ht="16.5">
      <c r="A59" s="46" t="s">
        <v>54</v>
      </c>
      <c r="B59" s="16"/>
      <c r="C59" s="30"/>
      <c r="D59" s="12">
        <f t="shared" si="5"/>
        <v>0</v>
      </c>
    </row>
    <row r="60" spans="1:4" ht="16.5">
      <c r="A60" s="46" t="s">
        <v>55</v>
      </c>
      <c r="B60" s="16"/>
      <c r="C60" s="30"/>
      <c r="D60" s="12">
        <f t="shared" si="5"/>
        <v>0</v>
      </c>
    </row>
    <row r="61" spans="1:4" ht="16.5">
      <c r="A61" s="47" t="s">
        <v>56</v>
      </c>
      <c r="B61" s="48"/>
      <c r="C61" s="30"/>
      <c r="D61" s="12">
        <f>SUM(B61:C61)</f>
        <v>0</v>
      </c>
    </row>
    <row r="62" spans="1:4" ht="16.5">
      <c r="A62" s="49" t="s">
        <v>57</v>
      </c>
      <c r="B62" s="16"/>
      <c r="C62" s="30"/>
      <c r="D62" s="12"/>
    </row>
    <row r="63" spans="1:4" ht="16.5">
      <c r="A63" s="44" t="s">
        <v>58</v>
      </c>
      <c r="B63" s="16"/>
      <c r="C63" s="30"/>
      <c r="D63" s="12"/>
    </row>
    <row r="64" spans="1:4" ht="13.5" customHeight="1">
      <c r="A64" s="45" t="s">
        <v>59</v>
      </c>
      <c r="B64" s="16"/>
      <c r="C64" s="30"/>
      <c r="D64" s="35">
        <f>SUM(B64:C64)</f>
        <v>0</v>
      </c>
    </row>
    <row r="65" spans="1:4" ht="16.5">
      <c r="A65" s="50" t="s">
        <v>60</v>
      </c>
      <c r="B65" s="51"/>
      <c r="C65" s="147"/>
      <c r="D65" s="35">
        <f>SUM(B65:C65)</f>
        <v>0</v>
      </c>
    </row>
    <row r="66" spans="1:4" ht="16.5">
      <c r="A66" s="52" t="s">
        <v>61</v>
      </c>
      <c r="B66" s="53">
        <f>SUM(B18,B32,B37:B65)</f>
        <v>1281914487.0700002</v>
      </c>
      <c r="C66" s="53">
        <f>SUM(C18,C32,C37:C65)</f>
        <v>1308505956.2900002</v>
      </c>
      <c r="D66" s="54">
        <f>SUM(B66:C66)</f>
        <v>2590420443.3600006</v>
      </c>
    </row>
    <row r="67" spans="1:4" ht="27.75" customHeight="1">
      <c r="A67" s="55" t="s">
        <v>62</v>
      </c>
      <c r="B67" s="56"/>
      <c r="C67" s="56"/>
      <c r="D67" s="31"/>
    </row>
    <row r="68" spans="1:4" ht="16.5">
      <c r="A68" s="20" t="s">
        <v>63</v>
      </c>
      <c r="B68" s="57">
        <f>SUM(B70:B95)</f>
        <v>971934756.30000019</v>
      </c>
      <c r="C68" s="57">
        <f>SUM(C70:C95)</f>
        <v>976537564.87</v>
      </c>
      <c r="D68" s="58">
        <f>SUM(B68:C68)</f>
        <v>1948472321.1700001</v>
      </c>
    </row>
    <row r="69" spans="1:4" ht="16.5">
      <c r="A69" s="20" t="s">
        <v>64</v>
      </c>
      <c r="B69" s="16"/>
      <c r="C69" s="30"/>
      <c r="D69" s="31"/>
    </row>
    <row r="70" spans="1:4" ht="16.5">
      <c r="A70" s="59" t="s">
        <v>65</v>
      </c>
      <c r="B70" s="16">
        <v>240547373.44999999</v>
      </c>
      <c r="C70" s="30">
        <v>281825780.82999998</v>
      </c>
      <c r="D70" s="12">
        <f t="shared" ref="D70:D73" si="6">SUM(B70:C70)</f>
        <v>522373154.27999997</v>
      </c>
    </row>
    <row r="71" spans="1:4" ht="16.5">
      <c r="A71" s="59" t="s">
        <v>66</v>
      </c>
      <c r="B71" s="16">
        <v>89865986.849999994</v>
      </c>
      <c r="C71" s="30">
        <v>76140433.680000007</v>
      </c>
      <c r="D71" s="12">
        <f t="shared" si="6"/>
        <v>166006420.53</v>
      </c>
    </row>
    <row r="72" spans="1:4" ht="16.5">
      <c r="A72" s="59" t="s">
        <v>67</v>
      </c>
      <c r="B72" s="16">
        <v>361894991.95999998</v>
      </c>
      <c r="C72" s="30">
        <v>361984992.95999998</v>
      </c>
      <c r="D72" s="12">
        <f t="shared" si="6"/>
        <v>723879984.91999996</v>
      </c>
    </row>
    <row r="73" spans="1:4" ht="16.5">
      <c r="A73" s="59" t="s">
        <v>68</v>
      </c>
      <c r="B73" s="16">
        <v>17454999.989999998</v>
      </c>
      <c r="C73" s="30">
        <v>17454999.989999998</v>
      </c>
      <c r="D73" s="12">
        <f t="shared" si="6"/>
        <v>34909999.979999997</v>
      </c>
    </row>
    <row r="74" spans="1:4" ht="14.45" customHeight="1">
      <c r="A74" s="59" t="s">
        <v>235</v>
      </c>
      <c r="B74" s="16">
        <v>14994689.460000001</v>
      </c>
      <c r="C74" s="30">
        <v>14356219.109999999</v>
      </c>
      <c r="D74" s="12">
        <f>SUM(B74:C74)</f>
        <v>29350908.57</v>
      </c>
    </row>
    <row r="75" spans="1:4" ht="16.5">
      <c r="A75" s="60" t="s">
        <v>69</v>
      </c>
      <c r="B75" s="16"/>
      <c r="C75" s="30"/>
      <c r="D75" s="12">
        <f t="shared" ref="D75" si="7">SUM(B75:B75)</f>
        <v>0</v>
      </c>
    </row>
    <row r="76" spans="1:4" ht="16.5">
      <c r="A76" s="59" t="s">
        <v>70</v>
      </c>
      <c r="B76" s="16">
        <v>3924999.99</v>
      </c>
      <c r="C76" s="30">
        <v>3622402.01</v>
      </c>
      <c r="D76" s="12">
        <f t="shared" ref="D76:D97" si="8">SUM(B76:C76)</f>
        <v>7547402</v>
      </c>
    </row>
    <row r="77" spans="1:4" ht="16.5">
      <c r="A77" s="61" t="s">
        <v>71</v>
      </c>
      <c r="B77" s="16">
        <v>4505436.07</v>
      </c>
      <c r="C77" s="30">
        <v>4216113.62</v>
      </c>
      <c r="D77" s="12">
        <f t="shared" si="8"/>
        <v>8721549.6900000013</v>
      </c>
    </row>
    <row r="78" spans="1:4" ht="16.5">
      <c r="A78" s="61" t="s">
        <v>72</v>
      </c>
      <c r="B78" s="16">
        <v>71250000</v>
      </c>
      <c r="C78" s="30">
        <v>35610000</v>
      </c>
      <c r="D78" s="12">
        <f t="shared" si="8"/>
        <v>106860000</v>
      </c>
    </row>
    <row r="79" spans="1:4" ht="16.5">
      <c r="A79" s="61" t="s">
        <v>73</v>
      </c>
      <c r="B79" s="16">
        <v>51249999.990000002</v>
      </c>
      <c r="C79" s="30">
        <v>19203600</v>
      </c>
      <c r="D79" s="12">
        <f t="shared" si="8"/>
        <v>70453599.99000001</v>
      </c>
    </row>
    <row r="80" spans="1:4" ht="16.5">
      <c r="A80" s="61" t="s">
        <v>236</v>
      </c>
      <c r="B80" s="16">
        <v>14994689.460000001</v>
      </c>
      <c r="C80" s="30">
        <v>4711210</v>
      </c>
      <c r="D80" s="12">
        <f t="shared" si="8"/>
        <v>19705899.460000001</v>
      </c>
    </row>
    <row r="81" spans="1:6" ht="16.5">
      <c r="A81" s="61" t="s">
        <v>74</v>
      </c>
      <c r="B81" s="16">
        <v>6915837.75</v>
      </c>
      <c r="C81" s="30">
        <v>14356219.109999999</v>
      </c>
      <c r="D81" s="12">
        <f t="shared" si="8"/>
        <v>21272056.859999999</v>
      </c>
    </row>
    <row r="82" spans="1:6" ht="16.5">
      <c r="A82" s="61" t="s">
        <v>75</v>
      </c>
      <c r="B82" s="16">
        <v>4449999.99</v>
      </c>
      <c r="C82" s="30">
        <v>4449999.99</v>
      </c>
      <c r="D82" s="12">
        <f t="shared" si="8"/>
        <v>8899999.9800000004</v>
      </c>
    </row>
    <row r="83" spans="1:6" ht="16.5">
      <c r="A83" s="61" t="s">
        <v>76</v>
      </c>
      <c r="B83" s="16"/>
      <c r="C83" s="30"/>
      <c r="D83" s="12">
        <f t="shared" si="8"/>
        <v>0</v>
      </c>
    </row>
    <row r="84" spans="1:6" ht="16.5">
      <c r="A84" s="61" t="s">
        <v>77</v>
      </c>
      <c r="B84" s="16"/>
      <c r="C84" s="30"/>
      <c r="D84" s="12">
        <f t="shared" si="8"/>
        <v>0</v>
      </c>
    </row>
    <row r="85" spans="1:6" ht="16.5">
      <c r="A85" s="61" t="s">
        <v>78</v>
      </c>
      <c r="B85" s="16"/>
      <c r="C85" s="30"/>
      <c r="D85" s="12">
        <f t="shared" si="8"/>
        <v>0</v>
      </c>
    </row>
    <row r="86" spans="1:6" ht="16.5">
      <c r="A86" s="59" t="s">
        <v>79</v>
      </c>
      <c r="B86" s="16"/>
      <c r="C86" s="30"/>
      <c r="D86" s="12">
        <f t="shared" si="8"/>
        <v>0</v>
      </c>
    </row>
    <row r="87" spans="1:6" ht="16.5">
      <c r="A87" s="61" t="s">
        <v>80</v>
      </c>
      <c r="B87" s="16"/>
      <c r="C87" s="30">
        <v>21575000.010000002</v>
      </c>
      <c r="D87" s="12">
        <f t="shared" si="8"/>
        <v>21575000.010000002</v>
      </c>
    </row>
    <row r="88" spans="1:6" ht="16.5">
      <c r="A88" s="32" t="s">
        <v>81</v>
      </c>
      <c r="B88" s="16"/>
      <c r="C88" s="30"/>
      <c r="D88" s="12">
        <f t="shared" si="8"/>
        <v>0</v>
      </c>
    </row>
    <row r="89" spans="1:6" ht="16.5">
      <c r="A89" s="32" t="s">
        <v>82</v>
      </c>
      <c r="B89" s="16"/>
      <c r="C89" s="30"/>
      <c r="D89" s="12">
        <f t="shared" si="8"/>
        <v>0</v>
      </c>
    </row>
    <row r="90" spans="1:6" ht="16.5">
      <c r="A90" s="32" t="s">
        <v>83</v>
      </c>
      <c r="B90" s="16"/>
      <c r="C90" s="30">
        <v>36919342.159999996</v>
      </c>
      <c r="D90" s="12">
        <f t="shared" si="8"/>
        <v>36919342.159999996</v>
      </c>
    </row>
    <row r="91" spans="1:6" ht="16.5">
      <c r="A91" s="32" t="s">
        <v>84</v>
      </c>
      <c r="B91" s="16"/>
      <c r="C91" s="30"/>
      <c r="D91" s="12">
        <f t="shared" si="8"/>
        <v>0</v>
      </c>
    </row>
    <row r="92" spans="1:6" ht="16.5">
      <c r="A92" s="20" t="s">
        <v>85</v>
      </c>
      <c r="B92" s="16"/>
      <c r="C92" s="30"/>
      <c r="D92" s="12">
        <f t="shared" si="8"/>
        <v>0</v>
      </c>
    </row>
    <row r="93" spans="1:6" ht="16.5">
      <c r="A93" s="32" t="s">
        <v>86</v>
      </c>
      <c r="B93" s="16">
        <v>89885751.340000004</v>
      </c>
      <c r="C93" s="30">
        <v>80111251.400000006</v>
      </c>
      <c r="D93" s="12">
        <f t="shared" si="8"/>
        <v>169997002.74000001</v>
      </c>
    </row>
    <row r="94" spans="1:6" ht="16.5">
      <c r="A94" s="32" t="s">
        <v>87</v>
      </c>
      <c r="B94" s="16"/>
      <c r="C94" s="30"/>
      <c r="D94" s="12">
        <f t="shared" si="8"/>
        <v>0</v>
      </c>
    </row>
    <row r="95" spans="1:6" ht="16.5">
      <c r="A95" s="32" t="s">
        <v>88</v>
      </c>
      <c r="B95" s="16"/>
      <c r="C95" s="30"/>
      <c r="D95" s="12">
        <f t="shared" si="8"/>
        <v>0</v>
      </c>
      <c r="F95" s="62"/>
    </row>
    <row r="96" spans="1:6" ht="16.5">
      <c r="A96" s="20" t="s">
        <v>89</v>
      </c>
      <c r="B96" s="16"/>
      <c r="C96" s="30"/>
      <c r="D96" s="12">
        <f t="shared" si="8"/>
        <v>0</v>
      </c>
    </row>
    <row r="97" spans="1:4" ht="16.5">
      <c r="A97" s="63" t="s">
        <v>90</v>
      </c>
      <c r="B97" s="16"/>
      <c r="C97" s="30"/>
      <c r="D97" s="12">
        <f t="shared" si="8"/>
        <v>0</v>
      </c>
    </row>
    <row r="98" spans="1:4" ht="16.5">
      <c r="A98" s="32" t="s">
        <v>91</v>
      </c>
      <c r="B98" s="16"/>
      <c r="C98" s="30"/>
      <c r="D98" s="12">
        <f>SUM(B98:C98)</f>
        <v>0</v>
      </c>
    </row>
    <row r="99" spans="1:4" ht="16.5">
      <c r="A99" s="20" t="s">
        <v>92</v>
      </c>
      <c r="B99" s="64">
        <f>SUM(B104:B119)</f>
        <v>301815254.48000002</v>
      </c>
      <c r="C99" s="64">
        <f>SUM(C104:C119)</f>
        <v>285845198.56</v>
      </c>
      <c r="D99" s="28">
        <f>SUM(B99:C99)</f>
        <v>587660453.03999996</v>
      </c>
    </row>
    <row r="100" spans="1:4" ht="16.5">
      <c r="A100" s="65" t="s">
        <v>93</v>
      </c>
      <c r="B100" s="16"/>
      <c r="C100" s="30"/>
      <c r="D100" s="31"/>
    </row>
    <row r="101" spans="1:4" ht="16.5">
      <c r="A101" s="32" t="s">
        <v>94</v>
      </c>
      <c r="B101" s="16"/>
      <c r="C101" s="30"/>
      <c r="D101" s="31">
        <f>SUM(B101:C101)</f>
        <v>0</v>
      </c>
    </row>
    <row r="102" spans="1:4" ht="16.5">
      <c r="A102" s="32" t="s">
        <v>95</v>
      </c>
      <c r="B102" s="16"/>
      <c r="C102" s="30"/>
      <c r="D102" s="31">
        <f>SUM(B102:C102)</f>
        <v>0</v>
      </c>
    </row>
    <row r="103" spans="1:4" ht="16.5">
      <c r="A103" s="65" t="s">
        <v>96</v>
      </c>
      <c r="B103" s="66"/>
      <c r="C103" s="148"/>
      <c r="D103" s="31"/>
    </row>
    <row r="104" spans="1:4" ht="16.5">
      <c r="A104" s="67" t="s">
        <v>97</v>
      </c>
      <c r="B104" s="16"/>
      <c r="C104" s="30"/>
      <c r="D104" s="12">
        <f t="shared" ref="D104:D105" si="9">SUM(B104:C104)</f>
        <v>0</v>
      </c>
    </row>
    <row r="105" spans="1:4" ht="16.5">
      <c r="A105" s="67" t="s">
        <v>98</v>
      </c>
      <c r="B105" s="16"/>
      <c r="C105" s="30">
        <v>214865130.24000001</v>
      </c>
      <c r="D105" s="12">
        <f t="shared" si="9"/>
        <v>214865130.24000001</v>
      </c>
    </row>
    <row r="106" spans="1:4" ht="16.5">
      <c r="A106" s="68" t="s">
        <v>99</v>
      </c>
      <c r="B106" s="16"/>
      <c r="C106" s="30"/>
      <c r="D106" s="12">
        <f>SUM(B106:C106)</f>
        <v>0</v>
      </c>
    </row>
    <row r="107" spans="1:4" ht="27">
      <c r="A107" s="69" t="s">
        <v>100</v>
      </c>
      <c r="B107" s="16">
        <v>95607507.439999998</v>
      </c>
      <c r="C107" s="30"/>
      <c r="D107" s="12">
        <f>SUM(B107:C107)</f>
        <v>95607507.439999998</v>
      </c>
    </row>
    <row r="108" spans="1:4" ht="16.5">
      <c r="A108" s="68" t="s">
        <v>237</v>
      </c>
      <c r="B108" s="16">
        <v>137471831.36000001</v>
      </c>
      <c r="C108" s="30">
        <v>70980068.319999993</v>
      </c>
      <c r="D108" s="12">
        <f t="shared" ref="D108:D114" si="10">SUM(B108:C108)</f>
        <v>208451899.68000001</v>
      </c>
    </row>
    <row r="109" spans="1:4" ht="16.5">
      <c r="A109" s="67" t="s">
        <v>101</v>
      </c>
      <c r="B109" s="16">
        <v>68735915.680000007</v>
      </c>
      <c r="C109" s="30"/>
      <c r="D109" s="12">
        <f t="shared" si="10"/>
        <v>68735915.680000007</v>
      </c>
    </row>
    <row r="110" spans="1:4" ht="16.5">
      <c r="A110" s="67" t="s">
        <v>102</v>
      </c>
      <c r="B110" s="16">
        <v>0</v>
      </c>
      <c r="C110" s="30"/>
      <c r="D110" s="12">
        <f t="shared" si="10"/>
        <v>0</v>
      </c>
    </row>
    <row r="111" spans="1:4" ht="16.5">
      <c r="A111" s="67" t="s">
        <v>103</v>
      </c>
      <c r="B111" s="16"/>
      <c r="C111" s="30"/>
      <c r="D111" s="12">
        <f t="shared" si="10"/>
        <v>0</v>
      </c>
    </row>
    <row r="112" spans="1:4" ht="33">
      <c r="A112" s="70" t="s">
        <v>104</v>
      </c>
      <c r="B112" s="71"/>
      <c r="C112" s="103"/>
      <c r="D112" s="12">
        <f t="shared" si="10"/>
        <v>0</v>
      </c>
    </row>
    <row r="113" spans="1:7" ht="16.5">
      <c r="A113" s="72" t="s">
        <v>105</v>
      </c>
      <c r="B113" s="71"/>
      <c r="C113" s="103"/>
      <c r="D113" s="12">
        <f t="shared" si="10"/>
        <v>0</v>
      </c>
    </row>
    <row r="114" spans="1:7" ht="16.5">
      <c r="A114" s="70" t="s">
        <v>106</v>
      </c>
      <c r="B114" s="16"/>
      <c r="C114" s="30"/>
      <c r="D114" s="12">
        <f t="shared" si="10"/>
        <v>0</v>
      </c>
    </row>
    <row r="115" spans="1:7" ht="16.5">
      <c r="A115" s="20" t="s">
        <v>107</v>
      </c>
      <c r="B115" s="25"/>
      <c r="C115" s="145"/>
      <c r="D115" s="12"/>
    </row>
    <row r="116" spans="1:7" ht="16.5">
      <c r="A116" s="67" t="s">
        <v>108</v>
      </c>
      <c r="B116" s="73">
        <v>0</v>
      </c>
      <c r="C116" s="144"/>
      <c r="D116" s="35">
        <f t="shared" ref="D116:D118" si="11">SUM(B116:C116)</f>
        <v>0</v>
      </c>
    </row>
    <row r="117" spans="1:7" ht="16.5">
      <c r="A117" s="67" t="s">
        <v>109</v>
      </c>
      <c r="B117" s="30"/>
      <c r="C117" s="30"/>
      <c r="D117" s="35">
        <f t="shared" si="11"/>
        <v>0</v>
      </c>
    </row>
    <row r="118" spans="1:7" ht="16.5">
      <c r="A118" s="67" t="s">
        <v>110</v>
      </c>
      <c r="B118" s="16"/>
      <c r="C118" s="30"/>
      <c r="D118" s="35">
        <f t="shared" si="11"/>
        <v>0</v>
      </c>
    </row>
    <row r="119" spans="1:7" ht="16.5">
      <c r="A119" s="74" t="s">
        <v>111</v>
      </c>
      <c r="B119" s="25">
        <v>0</v>
      </c>
      <c r="C119" s="145"/>
      <c r="D119" s="35">
        <f>SUM(B119:C119)</f>
        <v>0</v>
      </c>
    </row>
    <row r="120" spans="1:7" ht="16.5">
      <c r="A120" s="75" t="s">
        <v>112</v>
      </c>
      <c r="B120" s="76">
        <f>SUM(B68,B99)</f>
        <v>1273750010.7800002</v>
      </c>
      <c r="C120" s="76">
        <f>SUM(C68,C99)</f>
        <v>1262382763.4300001</v>
      </c>
      <c r="D120" s="77">
        <f>SUM(B120:C120)</f>
        <v>2536132774.21</v>
      </c>
      <c r="F120" s="78"/>
      <c r="G120" s="78"/>
    </row>
    <row r="121" spans="1:7" ht="16.5">
      <c r="A121" s="79" t="s">
        <v>113</v>
      </c>
      <c r="B121" s="56"/>
      <c r="C121" s="56"/>
      <c r="D121" s="12">
        <f t="shared" ref="D121:D136" si="12">SUM(B121:C121)</f>
        <v>0</v>
      </c>
    </row>
    <row r="122" spans="1:7" ht="16.5">
      <c r="A122" s="80" t="s">
        <v>114</v>
      </c>
      <c r="B122" s="81"/>
      <c r="C122" s="149"/>
      <c r="D122" s="12">
        <f t="shared" si="12"/>
        <v>0</v>
      </c>
    </row>
    <row r="123" spans="1:7" ht="16.5">
      <c r="A123" s="80" t="s">
        <v>115</v>
      </c>
      <c r="B123" s="81"/>
      <c r="C123" s="149"/>
      <c r="D123" s="12">
        <f t="shared" si="12"/>
        <v>0</v>
      </c>
    </row>
    <row r="124" spans="1:7" ht="16.5">
      <c r="A124" s="80" t="s">
        <v>116</v>
      </c>
      <c r="B124" s="81"/>
      <c r="C124" s="149"/>
      <c r="D124" s="12">
        <f t="shared" si="12"/>
        <v>0</v>
      </c>
    </row>
    <row r="125" spans="1:7" ht="16.5">
      <c r="A125" s="82" t="s">
        <v>51</v>
      </c>
      <c r="B125" s="81"/>
      <c r="C125" s="149"/>
      <c r="D125" s="12">
        <f t="shared" si="12"/>
        <v>0</v>
      </c>
    </row>
    <row r="126" spans="1:7" ht="16.5">
      <c r="A126" s="82" t="s">
        <v>52</v>
      </c>
      <c r="B126" s="81"/>
      <c r="C126" s="149"/>
      <c r="D126" s="12">
        <f t="shared" si="12"/>
        <v>0</v>
      </c>
    </row>
    <row r="127" spans="1:7" ht="16.5">
      <c r="A127" s="82" t="s">
        <v>53</v>
      </c>
      <c r="B127" s="81"/>
      <c r="C127" s="149"/>
      <c r="D127" s="12">
        <f t="shared" si="12"/>
        <v>0</v>
      </c>
    </row>
    <row r="128" spans="1:7" ht="16.5">
      <c r="A128" s="82" t="s">
        <v>54</v>
      </c>
      <c r="B128" s="81"/>
      <c r="C128" s="149"/>
      <c r="D128" s="12">
        <f t="shared" si="12"/>
        <v>0</v>
      </c>
    </row>
    <row r="129" spans="1:4" ht="16.5">
      <c r="A129" s="82" t="s">
        <v>117</v>
      </c>
      <c r="B129" s="81"/>
      <c r="C129" s="149"/>
      <c r="D129" s="12">
        <f t="shared" si="12"/>
        <v>0</v>
      </c>
    </row>
    <row r="130" spans="1:4" ht="16.5">
      <c r="A130" s="80" t="s">
        <v>118</v>
      </c>
      <c r="B130" s="81"/>
      <c r="C130" s="149"/>
      <c r="D130" s="12">
        <f t="shared" si="12"/>
        <v>0</v>
      </c>
    </row>
    <row r="131" spans="1:4" ht="16.5">
      <c r="A131" s="80" t="s">
        <v>119</v>
      </c>
      <c r="B131" s="81"/>
      <c r="C131" s="149"/>
      <c r="D131" s="12">
        <f t="shared" si="12"/>
        <v>0</v>
      </c>
    </row>
    <row r="132" spans="1:4" ht="16.5">
      <c r="A132" s="83" t="s">
        <v>120</v>
      </c>
      <c r="B132" s="81"/>
      <c r="C132" s="149"/>
      <c r="D132" s="12">
        <f t="shared" si="12"/>
        <v>0</v>
      </c>
    </row>
    <row r="133" spans="1:4" ht="16.5">
      <c r="A133" s="83" t="s">
        <v>121</v>
      </c>
      <c r="B133" s="81"/>
      <c r="C133" s="149"/>
      <c r="D133" s="12">
        <f t="shared" si="12"/>
        <v>0</v>
      </c>
    </row>
    <row r="134" spans="1:4" ht="16.5">
      <c r="A134" s="83" t="s">
        <v>122</v>
      </c>
      <c r="B134" s="81"/>
      <c r="C134" s="149"/>
      <c r="D134" s="12">
        <f t="shared" si="12"/>
        <v>0</v>
      </c>
    </row>
    <row r="135" spans="1:4" ht="16.5">
      <c r="A135" s="83" t="s">
        <v>123</v>
      </c>
      <c r="B135" s="81"/>
      <c r="C135" s="149"/>
      <c r="D135" s="12">
        <f t="shared" si="12"/>
        <v>0</v>
      </c>
    </row>
    <row r="136" spans="1:4" ht="16.5">
      <c r="A136" s="83" t="s">
        <v>124</v>
      </c>
      <c r="B136" s="81"/>
      <c r="C136" s="149"/>
      <c r="D136" s="12">
        <f t="shared" si="12"/>
        <v>0</v>
      </c>
    </row>
    <row r="137" spans="1:4" ht="16.5">
      <c r="A137" s="80" t="s">
        <v>125</v>
      </c>
      <c r="B137" s="81"/>
      <c r="C137" s="149"/>
      <c r="D137" s="12">
        <f>SUM(B137:C137)</f>
        <v>0</v>
      </c>
    </row>
    <row r="138" spans="1:4" ht="16.5">
      <c r="A138" s="84" t="s">
        <v>126</v>
      </c>
      <c r="B138" s="85">
        <f>SUM(B125:B137)</f>
        <v>0</v>
      </c>
      <c r="C138" s="85">
        <f>SUM(C125:C137)</f>
        <v>0</v>
      </c>
      <c r="D138" s="28">
        <f>SUM(B138:C138)</f>
        <v>0</v>
      </c>
    </row>
    <row r="139" spans="1:4" ht="16.5">
      <c r="A139" s="86" t="s">
        <v>127</v>
      </c>
      <c r="B139" s="87"/>
      <c r="C139" s="150"/>
      <c r="D139" s="35">
        <f t="shared" ref="D139:D153" si="13">SUM(B139:C139)</f>
        <v>0</v>
      </c>
    </row>
    <row r="140" spans="1:4" ht="16.5">
      <c r="A140" s="88" t="s">
        <v>128</v>
      </c>
      <c r="B140" s="87"/>
      <c r="C140" s="150"/>
      <c r="D140" s="35">
        <f t="shared" si="13"/>
        <v>0</v>
      </c>
    </row>
    <row r="141" spans="1:4" ht="16.5">
      <c r="A141" s="88" t="s">
        <v>129</v>
      </c>
      <c r="B141" s="87"/>
      <c r="C141" s="150"/>
      <c r="D141" s="35">
        <f t="shared" si="13"/>
        <v>0</v>
      </c>
    </row>
    <row r="142" spans="1:4" ht="16.5">
      <c r="A142" s="89" t="s">
        <v>130</v>
      </c>
      <c r="B142" s="16">
        <v>18809885.5</v>
      </c>
      <c r="C142" s="30">
        <v>18809885.5</v>
      </c>
      <c r="D142" s="35">
        <f t="shared" si="13"/>
        <v>37619771</v>
      </c>
    </row>
    <row r="143" spans="1:4" ht="16.5">
      <c r="A143" s="89" t="s">
        <v>131</v>
      </c>
      <c r="B143" s="16">
        <v>9429919.6500000004</v>
      </c>
      <c r="C143" s="30">
        <v>9429919.6500000004</v>
      </c>
      <c r="D143" s="35">
        <f t="shared" si="13"/>
        <v>18859839.300000001</v>
      </c>
    </row>
    <row r="144" spans="1:4" ht="16.5">
      <c r="A144" s="89" t="s">
        <v>132</v>
      </c>
      <c r="B144" s="16"/>
      <c r="C144" s="30"/>
      <c r="D144" s="35">
        <f t="shared" si="13"/>
        <v>0</v>
      </c>
    </row>
    <row r="145" spans="1:4" ht="16.5">
      <c r="A145" s="89" t="s">
        <v>133</v>
      </c>
      <c r="B145" s="16"/>
      <c r="C145" s="30"/>
      <c r="D145" s="35">
        <f t="shared" si="13"/>
        <v>0</v>
      </c>
    </row>
    <row r="146" spans="1:4" ht="16.5">
      <c r="A146" s="90" t="s">
        <v>134</v>
      </c>
      <c r="B146" s="16"/>
      <c r="C146" s="30"/>
      <c r="D146" s="35">
        <f t="shared" si="13"/>
        <v>0</v>
      </c>
    </row>
    <row r="147" spans="1:4" ht="16.5">
      <c r="A147" s="89" t="s">
        <v>135</v>
      </c>
      <c r="B147" s="71"/>
      <c r="C147" s="103"/>
      <c r="D147" s="35">
        <f t="shared" si="13"/>
        <v>0</v>
      </c>
    </row>
    <row r="148" spans="1:4" ht="16.5">
      <c r="A148" s="89" t="s">
        <v>136</v>
      </c>
      <c r="B148" s="71">
        <v>474900</v>
      </c>
      <c r="C148" s="103">
        <v>474900</v>
      </c>
      <c r="D148" s="35">
        <f t="shared" si="13"/>
        <v>949800</v>
      </c>
    </row>
    <row r="149" spans="1:4" ht="16.5">
      <c r="A149" s="89" t="s">
        <v>137</v>
      </c>
      <c r="B149" s="16">
        <v>34767292.890000001</v>
      </c>
      <c r="C149" s="30">
        <v>34767293.979999997</v>
      </c>
      <c r="D149" s="35">
        <f t="shared" si="13"/>
        <v>69534586.870000005</v>
      </c>
    </row>
    <row r="150" spans="1:4" ht="16.5">
      <c r="A150" s="89" t="s">
        <v>138</v>
      </c>
      <c r="B150" s="16"/>
      <c r="C150" s="30"/>
      <c r="D150" s="35">
        <f t="shared" si="13"/>
        <v>0</v>
      </c>
    </row>
    <row r="151" spans="1:4" ht="16.5">
      <c r="A151" s="89" t="s">
        <v>139</v>
      </c>
      <c r="B151" s="16"/>
      <c r="C151" s="30"/>
      <c r="D151" s="35">
        <f t="shared" si="13"/>
        <v>0</v>
      </c>
    </row>
    <row r="152" spans="1:4" ht="16.5">
      <c r="A152" s="89" t="s">
        <v>140</v>
      </c>
      <c r="B152" s="16"/>
      <c r="C152" s="30"/>
      <c r="D152" s="35">
        <f t="shared" si="13"/>
        <v>0</v>
      </c>
    </row>
    <row r="153" spans="1:4" ht="16.5">
      <c r="A153" s="89" t="s">
        <v>141</v>
      </c>
      <c r="B153" s="16"/>
      <c r="C153" s="30"/>
      <c r="D153" s="35">
        <f t="shared" si="13"/>
        <v>0</v>
      </c>
    </row>
    <row r="154" spans="1:4" ht="33">
      <c r="A154" s="91" t="s">
        <v>142</v>
      </c>
      <c r="B154" s="92"/>
      <c r="C154" s="151"/>
      <c r="D154" s="35">
        <f>SUM(B154:C154)</f>
        <v>0</v>
      </c>
    </row>
    <row r="155" spans="1:4" ht="16.5">
      <c r="A155" s="93" t="s">
        <v>143</v>
      </c>
      <c r="B155" s="94">
        <f>SUM(B141:B154)</f>
        <v>63481998.039999999</v>
      </c>
      <c r="C155" s="94">
        <f>SUM(C141:C154)</f>
        <v>63481999.129999995</v>
      </c>
      <c r="D155" s="37">
        <f>SUM(B155:C155)</f>
        <v>126963997.16999999</v>
      </c>
    </row>
    <row r="156" spans="1:4" ht="16.5">
      <c r="A156" s="22" t="s">
        <v>144</v>
      </c>
      <c r="B156" s="16"/>
      <c r="C156" s="30"/>
      <c r="D156" s="35">
        <f t="shared" ref="D156:D161" si="14">SUM(B156:C156)</f>
        <v>0</v>
      </c>
    </row>
    <row r="157" spans="1:4" ht="16.5">
      <c r="A157" s="89" t="s">
        <v>145</v>
      </c>
      <c r="B157" s="16">
        <v>12000000</v>
      </c>
      <c r="C157" s="30">
        <v>12000000</v>
      </c>
      <c r="D157" s="35">
        <f t="shared" si="14"/>
        <v>24000000</v>
      </c>
    </row>
    <row r="158" spans="1:4" ht="16.5">
      <c r="A158" s="89" t="s">
        <v>146</v>
      </c>
      <c r="B158" s="16">
        <v>120000</v>
      </c>
      <c r="C158" s="30">
        <v>150000</v>
      </c>
      <c r="D158" s="35">
        <f t="shared" si="14"/>
        <v>270000</v>
      </c>
    </row>
    <row r="159" spans="1:4" ht="16.5">
      <c r="A159" s="89" t="s">
        <v>147</v>
      </c>
      <c r="B159" s="16">
        <v>30000</v>
      </c>
      <c r="C159" s="30">
        <v>60000</v>
      </c>
      <c r="D159" s="35">
        <f t="shared" si="14"/>
        <v>90000</v>
      </c>
    </row>
    <row r="160" spans="1:4" ht="16.5">
      <c r="A160" s="89" t="s">
        <v>148</v>
      </c>
      <c r="B160" s="16">
        <v>0</v>
      </c>
      <c r="C160" s="30">
        <v>0</v>
      </c>
      <c r="D160" s="35">
        <f t="shared" si="14"/>
        <v>0</v>
      </c>
    </row>
    <row r="161" spans="1:4" ht="16.5">
      <c r="A161" s="89" t="s">
        <v>149</v>
      </c>
      <c r="B161" s="16">
        <v>150000</v>
      </c>
      <c r="C161" s="30">
        <v>150000</v>
      </c>
      <c r="D161" s="35">
        <f t="shared" si="14"/>
        <v>300000</v>
      </c>
    </row>
    <row r="162" spans="1:4" ht="16.5">
      <c r="A162" s="95" t="s">
        <v>150</v>
      </c>
      <c r="B162" s="92"/>
      <c r="C162" s="151"/>
      <c r="D162" s="35">
        <f>SUM(B162:C162)</f>
        <v>0</v>
      </c>
    </row>
    <row r="163" spans="1:4" ht="16.5">
      <c r="A163" s="20" t="s">
        <v>151</v>
      </c>
      <c r="B163" s="76">
        <f>SUM(B157:B162)</f>
        <v>12300000</v>
      </c>
      <c r="C163" s="76">
        <f>SUM(C157:C162)</f>
        <v>12360000</v>
      </c>
      <c r="D163" s="37">
        <f>SUM(B163:C163)</f>
        <v>24660000</v>
      </c>
    </row>
    <row r="164" spans="1:4" ht="16.5">
      <c r="A164" s="22" t="s">
        <v>152</v>
      </c>
      <c r="B164" s="66"/>
      <c r="C164" s="148"/>
      <c r="D164" s="35">
        <f t="shared" ref="D164:D173" si="15">SUM(B164:C164)</f>
        <v>0</v>
      </c>
    </row>
    <row r="165" spans="1:4" ht="16.5">
      <c r="A165" s="89" t="s">
        <v>153</v>
      </c>
      <c r="B165" s="16">
        <v>13500000</v>
      </c>
      <c r="C165" s="30">
        <v>14600000</v>
      </c>
      <c r="D165" s="35">
        <f t="shared" si="15"/>
        <v>28100000</v>
      </c>
    </row>
    <row r="166" spans="1:4" ht="16.5">
      <c r="A166" s="89" t="s">
        <v>154</v>
      </c>
      <c r="B166" s="16"/>
      <c r="C166" s="30"/>
      <c r="D166" s="35">
        <f t="shared" si="15"/>
        <v>0</v>
      </c>
    </row>
    <row r="167" spans="1:4" ht="16.5">
      <c r="A167" s="89" t="s">
        <v>155</v>
      </c>
      <c r="B167" s="16">
        <v>100079369.22</v>
      </c>
      <c r="C167" s="30">
        <v>110580486.59999999</v>
      </c>
      <c r="D167" s="35">
        <f t="shared" si="15"/>
        <v>210659855.81999999</v>
      </c>
    </row>
    <row r="168" spans="1:4" ht="16.5">
      <c r="A168" s="89" t="s">
        <v>156</v>
      </c>
      <c r="B168" s="16"/>
      <c r="C168" s="30"/>
      <c r="D168" s="35">
        <f t="shared" si="15"/>
        <v>0</v>
      </c>
    </row>
    <row r="169" spans="1:4" ht="16.5">
      <c r="A169" s="96" t="s">
        <v>157</v>
      </c>
      <c r="B169" s="41"/>
      <c r="C169" s="146"/>
      <c r="D169" s="35">
        <f t="shared" si="15"/>
        <v>0</v>
      </c>
    </row>
    <row r="170" spans="1:4" ht="16.5">
      <c r="A170" s="89" t="s">
        <v>158</v>
      </c>
      <c r="B170" s="16"/>
      <c r="C170" s="30"/>
      <c r="D170" s="35">
        <f t="shared" si="15"/>
        <v>0</v>
      </c>
    </row>
    <row r="171" spans="1:4" ht="16.5">
      <c r="A171" s="89" t="s">
        <v>159</v>
      </c>
      <c r="B171" s="16"/>
      <c r="C171" s="30"/>
      <c r="D171" s="35">
        <f t="shared" si="15"/>
        <v>0</v>
      </c>
    </row>
    <row r="172" spans="1:4" ht="16.5">
      <c r="A172" s="97" t="s">
        <v>160</v>
      </c>
      <c r="B172" s="16"/>
      <c r="C172" s="30"/>
      <c r="D172" s="35">
        <f t="shared" si="15"/>
        <v>0</v>
      </c>
    </row>
    <row r="173" spans="1:4" ht="16.5">
      <c r="A173" s="90" t="s">
        <v>161</v>
      </c>
      <c r="B173" s="16"/>
      <c r="C173" s="30"/>
      <c r="D173" s="35">
        <f t="shared" si="15"/>
        <v>0</v>
      </c>
    </row>
    <row r="174" spans="1:4" ht="16.5">
      <c r="A174" s="95" t="s">
        <v>162</v>
      </c>
      <c r="B174" s="25">
        <v>29905517.43</v>
      </c>
      <c r="C174" s="145">
        <v>31600000</v>
      </c>
      <c r="D174" s="35">
        <f>SUM(B174:C174)</f>
        <v>61505517.43</v>
      </c>
    </row>
    <row r="175" spans="1:4" ht="16.5">
      <c r="A175" s="20" t="s">
        <v>163</v>
      </c>
      <c r="B175" s="98">
        <f>SUM(B165:B174)</f>
        <v>143484886.65000001</v>
      </c>
      <c r="C175" s="98">
        <f>SUM(C165:C174)</f>
        <v>156780486.59999999</v>
      </c>
      <c r="D175" s="37">
        <f>SUM(B175:C175)</f>
        <v>300265373.25</v>
      </c>
    </row>
    <row r="176" spans="1:4" ht="16.5">
      <c r="A176" s="22" t="s">
        <v>164</v>
      </c>
      <c r="B176" s="16"/>
      <c r="C176" s="30"/>
      <c r="D176" s="35">
        <f t="shared" ref="D176:D181" si="16">SUM(B176:C176)</f>
        <v>0</v>
      </c>
    </row>
    <row r="177" spans="1:4" ht="16.5">
      <c r="A177" s="89" t="s">
        <v>165</v>
      </c>
      <c r="B177" s="16"/>
      <c r="C177" s="30"/>
      <c r="D177" s="35">
        <f t="shared" si="16"/>
        <v>0</v>
      </c>
    </row>
    <row r="178" spans="1:4" ht="16.5">
      <c r="A178" s="89" t="s">
        <v>166</v>
      </c>
      <c r="B178" s="16"/>
      <c r="C178" s="30"/>
      <c r="D178" s="35">
        <f t="shared" si="16"/>
        <v>0</v>
      </c>
    </row>
    <row r="179" spans="1:4" ht="16.5">
      <c r="A179" s="89" t="s">
        <v>167</v>
      </c>
      <c r="B179" s="16"/>
      <c r="C179" s="30"/>
      <c r="D179" s="35">
        <f t="shared" si="16"/>
        <v>0</v>
      </c>
    </row>
    <row r="180" spans="1:4" ht="16.5">
      <c r="A180" s="89" t="s">
        <v>168</v>
      </c>
      <c r="B180" s="16"/>
      <c r="C180" s="30"/>
      <c r="D180" s="35">
        <f t="shared" si="16"/>
        <v>0</v>
      </c>
    </row>
    <row r="181" spans="1:4" ht="16.5">
      <c r="A181" s="89" t="s">
        <v>169</v>
      </c>
      <c r="B181" s="16"/>
      <c r="C181" s="30"/>
      <c r="D181" s="35">
        <f t="shared" si="16"/>
        <v>0</v>
      </c>
    </row>
    <row r="182" spans="1:4" ht="16.5">
      <c r="A182" s="95" t="s">
        <v>170</v>
      </c>
      <c r="B182" s="25">
        <v>52351980.960000001</v>
      </c>
      <c r="C182" s="145">
        <v>61870513.68</v>
      </c>
      <c r="D182" s="35">
        <f>SUM(B182:C182)</f>
        <v>114222494.64</v>
      </c>
    </row>
    <row r="183" spans="1:4" ht="16.5">
      <c r="A183" s="20" t="s">
        <v>171</v>
      </c>
      <c r="B183" s="76">
        <f>SUM(B177:B182)</f>
        <v>52351980.960000001</v>
      </c>
      <c r="C183" s="76">
        <f>SUM(C177:C182)</f>
        <v>61870513.68</v>
      </c>
      <c r="D183" s="37">
        <f>SUM(B183:C183)</f>
        <v>114222494.64</v>
      </c>
    </row>
    <row r="184" spans="1:4" ht="16.5">
      <c r="A184" s="22" t="s">
        <v>172</v>
      </c>
      <c r="B184" s="16"/>
      <c r="C184" s="30"/>
      <c r="D184" s="35">
        <f t="shared" ref="D184:D189" si="17">SUM(B184:C184)</f>
        <v>0</v>
      </c>
    </row>
    <row r="185" spans="1:4" ht="16.5">
      <c r="A185" s="89" t="s">
        <v>173</v>
      </c>
      <c r="B185" s="16"/>
      <c r="C185" s="30"/>
      <c r="D185" s="35">
        <f t="shared" si="17"/>
        <v>0</v>
      </c>
    </row>
    <row r="186" spans="1:4" ht="16.5">
      <c r="A186" s="89" t="s">
        <v>174</v>
      </c>
      <c r="B186" s="16"/>
      <c r="C186" s="30"/>
      <c r="D186" s="35">
        <f t="shared" si="17"/>
        <v>0</v>
      </c>
    </row>
    <row r="187" spans="1:4" ht="16.5">
      <c r="A187" s="89" t="s">
        <v>175</v>
      </c>
      <c r="B187" s="71">
        <v>211550000</v>
      </c>
      <c r="C187" s="103">
        <v>250550000</v>
      </c>
      <c r="D187" s="35">
        <f t="shared" si="17"/>
        <v>462100000</v>
      </c>
    </row>
    <row r="188" spans="1:4" ht="16.5">
      <c r="A188" s="89" t="s">
        <v>176</v>
      </c>
      <c r="B188" s="71"/>
      <c r="C188" s="103"/>
      <c r="D188" s="35">
        <f t="shared" si="17"/>
        <v>0</v>
      </c>
    </row>
    <row r="189" spans="1:4" ht="16.5">
      <c r="A189" s="96" t="s">
        <v>177</v>
      </c>
      <c r="B189" s="41"/>
      <c r="C189" s="146"/>
      <c r="D189" s="35">
        <f t="shared" si="17"/>
        <v>0</v>
      </c>
    </row>
    <row r="190" spans="1:4" ht="16.5">
      <c r="A190" s="99" t="s">
        <v>178</v>
      </c>
      <c r="B190" s="100"/>
      <c r="C190" s="152"/>
      <c r="D190" s="35">
        <f>SUM(B190:C190)</f>
        <v>0</v>
      </c>
    </row>
    <row r="191" spans="1:4" ht="16.5">
      <c r="A191" s="65" t="s">
        <v>179</v>
      </c>
      <c r="B191" s="76">
        <f>SUM(B185:B190)</f>
        <v>211550000</v>
      </c>
      <c r="C191" s="76">
        <f>SUM(C185:C190)</f>
        <v>250550000</v>
      </c>
      <c r="D191" s="37">
        <f>SUM(B191:C191)</f>
        <v>462100000</v>
      </c>
    </row>
    <row r="192" spans="1:4" ht="16.5">
      <c r="A192" s="101"/>
      <c r="B192" s="30"/>
      <c r="C192" s="30"/>
      <c r="D192" s="102">
        <f t="shared" ref="D192:D198" si="18">SUM(B192:C192)</f>
        <v>0</v>
      </c>
    </row>
    <row r="193" spans="1:4" ht="16.5">
      <c r="A193" s="22" t="s">
        <v>180</v>
      </c>
      <c r="B193" s="16"/>
      <c r="C193" s="30"/>
      <c r="D193" s="102">
        <f t="shared" si="18"/>
        <v>0</v>
      </c>
    </row>
    <row r="194" spans="1:4" ht="16.5">
      <c r="A194" s="89" t="s">
        <v>181</v>
      </c>
      <c r="B194" s="16">
        <v>13834784.5</v>
      </c>
      <c r="C194" s="30">
        <v>14650870.9</v>
      </c>
      <c r="D194" s="102">
        <f t="shared" si="18"/>
        <v>28485655.399999999</v>
      </c>
    </row>
    <row r="195" spans="1:4" ht="16.5">
      <c r="A195" s="89" t="s">
        <v>182</v>
      </c>
      <c r="B195" s="16"/>
      <c r="C195" s="30"/>
      <c r="D195" s="102">
        <f t="shared" si="18"/>
        <v>0</v>
      </c>
    </row>
    <row r="196" spans="1:4" ht="16.5">
      <c r="A196" s="89" t="s">
        <v>183</v>
      </c>
      <c r="B196" s="16"/>
      <c r="C196" s="30"/>
      <c r="D196" s="102">
        <f t="shared" si="18"/>
        <v>0</v>
      </c>
    </row>
    <row r="197" spans="1:4" ht="16.5">
      <c r="A197" s="89" t="s">
        <v>184</v>
      </c>
      <c r="B197" s="16"/>
      <c r="C197" s="30"/>
      <c r="D197" s="102">
        <f t="shared" si="18"/>
        <v>0</v>
      </c>
    </row>
    <row r="198" spans="1:4" ht="16.5">
      <c r="A198" s="89" t="s">
        <v>185</v>
      </c>
      <c r="B198" s="16"/>
      <c r="C198" s="30"/>
      <c r="D198" s="102">
        <f t="shared" si="18"/>
        <v>0</v>
      </c>
    </row>
    <row r="199" spans="1:4" ht="16.5">
      <c r="A199" s="95" t="s">
        <v>186</v>
      </c>
      <c r="B199" s="25"/>
      <c r="C199" s="145"/>
      <c r="D199" s="102">
        <f>SUM(B199:C199)</f>
        <v>0</v>
      </c>
    </row>
    <row r="200" spans="1:4" ht="16.5">
      <c r="A200" s="20" t="s">
        <v>187</v>
      </c>
      <c r="B200" s="98">
        <f>SUM(B194:B199)</f>
        <v>13834784.5</v>
      </c>
      <c r="C200" s="98">
        <f>SUM(C194:C199)</f>
        <v>14650870.9</v>
      </c>
      <c r="D200" s="37">
        <f>SUM(B200:C200)</f>
        <v>28485655.399999999</v>
      </c>
    </row>
    <row r="201" spans="1:4" ht="16.5">
      <c r="A201" s="101"/>
      <c r="B201" s="103"/>
      <c r="C201" s="103"/>
      <c r="D201" s="102">
        <f t="shared" ref="D201:D207" si="19">SUM(B201:C201)</f>
        <v>0</v>
      </c>
    </row>
    <row r="202" spans="1:4" ht="16.5">
      <c r="A202" s="22" t="s">
        <v>188</v>
      </c>
      <c r="B202" s="66"/>
      <c r="C202" s="148"/>
      <c r="D202" s="102">
        <f t="shared" si="19"/>
        <v>0</v>
      </c>
    </row>
    <row r="203" spans="1:4" ht="16.5">
      <c r="A203" s="89" t="s">
        <v>189</v>
      </c>
      <c r="B203" s="16"/>
      <c r="C203" s="30"/>
      <c r="D203" s="102">
        <f t="shared" si="19"/>
        <v>0</v>
      </c>
    </row>
    <row r="204" spans="1:4" ht="16.5">
      <c r="A204" s="89" t="s">
        <v>190</v>
      </c>
      <c r="B204" s="16"/>
      <c r="C204" s="30"/>
      <c r="D204" s="102">
        <f t="shared" si="19"/>
        <v>0</v>
      </c>
    </row>
    <row r="205" spans="1:4" ht="16.5">
      <c r="A205" s="89" t="s">
        <v>191</v>
      </c>
      <c r="B205" s="16">
        <v>0</v>
      </c>
      <c r="C205" s="30"/>
      <c r="D205" s="102">
        <f t="shared" si="19"/>
        <v>0</v>
      </c>
    </row>
    <row r="206" spans="1:4" ht="16.5">
      <c r="A206" s="89" t="s">
        <v>192</v>
      </c>
      <c r="B206" s="16">
        <v>8475778.4499999993</v>
      </c>
      <c r="C206" s="30">
        <v>7277454.54</v>
      </c>
      <c r="D206" s="102">
        <f t="shared" si="19"/>
        <v>15753232.989999998</v>
      </c>
    </row>
    <row r="207" spans="1:4" ht="16.5">
      <c r="A207" s="96" t="s">
        <v>193</v>
      </c>
      <c r="B207" s="41">
        <v>5090000</v>
      </c>
      <c r="C207" s="146">
        <v>5090000</v>
      </c>
      <c r="D207" s="102">
        <f t="shared" si="19"/>
        <v>10180000</v>
      </c>
    </row>
    <row r="208" spans="1:4" ht="16.5">
      <c r="A208" s="99" t="s">
        <v>194</v>
      </c>
      <c r="B208" s="104">
        <v>25654572.899999999</v>
      </c>
      <c r="C208" s="153">
        <v>26654572.899999999</v>
      </c>
      <c r="D208" s="102">
        <f>SUM(B208:C208)</f>
        <v>52309145.799999997</v>
      </c>
    </row>
    <row r="209" spans="1:4" ht="16.5">
      <c r="A209" s="105" t="s">
        <v>195</v>
      </c>
      <c r="B209" s="76">
        <f>SUM(B203:B208)</f>
        <v>39220351.349999994</v>
      </c>
      <c r="C209" s="76">
        <f>SUM(C203:C208)</f>
        <v>39022027.439999998</v>
      </c>
      <c r="D209" s="37">
        <f>SUM(B209:C209)</f>
        <v>78242378.789999992</v>
      </c>
    </row>
    <row r="210" spans="1:4" ht="16.5">
      <c r="A210" s="101"/>
      <c r="B210" s="30"/>
      <c r="C210" s="30"/>
      <c r="D210" s="102">
        <f t="shared" ref="D210:D218" si="20">SUM(B210:C210)</f>
        <v>0</v>
      </c>
    </row>
    <row r="211" spans="1:4" ht="16.5">
      <c r="A211" s="22" t="s">
        <v>196</v>
      </c>
      <c r="B211" s="16"/>
      <c r="C211" s="30"/>
      <c r="D211" s="102">
        <f t="shared" si="20"/>
        <v>0</v>
      </c>
    </row>
    <row r="212" spans="1:4" ht="16.5">
      <c r="A212" s="89" t="s">
        <v>197</v>
      </c>
      <c r="B212" s="16">
        <v>111453678.89</v>
      </c>
      <c r="C212" s="30">
        <v>155363806.72999999</v>
      </c>
      <c r="D212" s="102">
        <f t="shared" si="20"/>
        <v>266817485.62</v>
      </c>
    </row>
    <row r="213" spans="1:4" ht="16.5">
      <c r="A213" s="89" t="s">
        <v>198</v>
      </c>
      <c r="B213" s="16">
        <v>256789334.5</v>
      </c>
      <c r="C213" s="30">
        <v>187334987.5</v>
      </c>
      <c r="D213" s="102">
        <f t="shared" si="20"/>
        <v>444124322</v>
      </c>
    </row>
    <row r="214" spans="1:4" ht="16.5">
      <c r="A214" s="89" t="s">
        <v>199</v>
      </c>
      <c r="B214" s="16"/>
      <c r="C214" s="30"/>
      <c r="D214" s="102">
        <f t="shared" si="20"/>
        <v>0</v>
      </c>
    </row>
    <row r="215" spans="1:4" ht="16.5">
      <c r="A215" s="89" t="s">
        <v>200</v>
      </c>
      <c r="B215" s="16">
        <v>9700000</v>
      </c>
      <c r="C215" s="30">
        <v>10900000</v>
      </c>
      <c r="D215" s="102">
        <f t="shared" si="20"/>
        <v>20600000</v>
      </c>
    </row>
    <row r="216" spans="1:4" ht="16.5">
      <c r="A216" s="89" t="s">
        <v>201</v>
      </c>
      <c r="B216" s="16"/>
      <c r="C216" s="30"/>
      <c r="D216" s="102">
        <f t="shared" si="20"/>
        <v>0</v>
      </c>
    </row>
    <row r="217" spans="1:4" ht="16.5">
      <c r="A217" s="89" t="s">
        <v>202</v>
      </c>
      <c r="B217" s="16"/>
      <c r="C217" s="30"/>
      <c r="D217" s="102">
        <f t="shared" si="20"/>
        <v>0</v>
      </c>
    </row>
    <row r="218" spans="1:4" ht="16.5">
      <c r="A218" s="89" t="s">
        <v>203</v>
      </c>
      <c r="B218" s="16"/>
      <c r="C218" s="30"/>
      <c r="D218" s="102">
        <f t="shared" si="20"/>
        <v>0</v>
      </c>
    </row>
    <row r="219" spans="1:4" ht="16.5">
      <c r="A219" s="95" t="s">
        <v>204</v>
      </c>
      <c r="B219" s="16">
        <v>4800000</v>
      </c>
      <c r="C219" s="145">
        <v>5800000</v>
      </c>
      <c r="D219" s="102">
        <f>SUM(B219:C219)</f>
        <v>10600000</v>
      </c>
    </row>
    <row r="220" spans="1:4" ht="16.5">
      <c r="A220" s="65" t="s">
        <v>205</v>
      </c>
      <c r="B220" s="76">
        <f>SUM(B212:B219)</f>
        <v>382743013.38999999</v>
      </c>
      <c r="C220" s="76">
        <f>SUM(C212:C219)</f>
        <v>359398794.23000002</v>
      </c>
      <c r="D220" s="37">
        <f>SUM(B220:C220)</f>
        <v>742141807.62</v>
      </c>
    </row>
    <row r="221" spans="1:4" ht="16.5">
      <c r="A221" s="106"/>
      <c r="B221" s="30"/>
      <c r="C221" s="30"/>
      <c r="D221" s="102">
        <f t="shared" ref="D221:D230" si="21">SUM(B221:C221)</f>
        <v>0</v>
      </c>
    </row>
    <row r="222" spans="1:4" ht="16.5">
      <c r="A222" s="22" t="s">
        <v>206</v>
      </c>
      <c r="B222" s="16"/>
      <c r="C222" s="30"/>
      <c r="D222" s="102">
        <f t="shared" si="21"/>
        <v>0</v>
      </c>
    </row>
    <row r="223" spans="1:4" ht="16.5">
      <c r="A223" s="89" t="s">
        <v>207</v>
      </c>
      <c r="B223" s="16"/>
      <c r="C223" s="30"/>
      <c r="D223" s="102">
        <f t="shared" si="21"/>
        <v>0</v>
      </c>
    </row>
    <row r="224" spans="1:4" ht="16.5">
      <c r="A224" s="89" t="s">
        <v>208</v>
      </c>
      <c r="B224" s="16"/>
      <c r="C224" s="30"/>
      <c r="D224" s="102">
        <f t="shared" si="21"/>
        <v>0</v>
      </c>
    </row>
    <row r="225" spans="1:4" ht="16.5">
      <c r="A225" s="89" t="s">
        <v>209</v>
      </c>
      <c r="B225" s="16"/>
      <c r="C225" s="30"/>
      <c r="D225" s="102">
        <f t="shared" si="21"/>
        <v>0</v>
      </c>
    </row>
    <row r="226" spans="1:4" ht="16.5">
      <c r="A226" s="89" t="s">
        <v>210</v>
      </c>
      <c r="B226" s="16"/>
      <c r="C226" s="30"/>
      <c r="D226" s="102">
        <f t="shared" si="21"/>
        <v>0</v>
      </c>
    </row>
    <row r="227" spans="1:4" ht="16.5">
      <c r="A227" s="89" t="s">
        <v>211</v>
      </c>
      <c r="B227" s="16">
        <v>46547741.409999996</v>
      </c>
      <c r="C227" s="30">
        <v>38900000</v>
      </c>
      <c r="D227" s="102">
        <f t="shared" si="21"/>
        <v>85447741.409999996</v>
      </c>
    </row>
    <row r="228" spans="1:4" ht="16.5">
      <c r="A228" s="89" t="s">
        <v>212</v>
      </c>
      <c r="B228" s="16"/>
      <c r="C228" s="30"/>
      <c r="D228" s="102">
        <f t="shared" si="21"/>
        <v>0</v>
      </c>
    </row>
    <row r="229" spans="1:4" ht="16.5">
      <c r="A229" s="89" t="s">
        <v>213</v>
      </c>
      <c r="B229" s="16"/>
      <c r="C229" s="30"/>
      <c r="D229" s="102">
        <f t="shared" si="21"/>
        <v>0</v>
      </c>
    </row>
    <row r="230" spans="1:4" ht="16.5">
      <c r="A230" s="89" t="s">
        <v>214</v>
      </c>
      <c r="B230" s="16">
        <v>6420000</v>
      </c>
      <c r="C230" s="30">
        <v>5500000</v>
      </c>
      <c r="D230" s="102">
        <f t="shared" si="21"/>
        <v>11920000</v>
      </c>
    </row>
    <row r="231" spans="1:4" ht="16.5">
      <c r="A231" s="95" t="s">
        <v>215</v>
      </c>
      <c r="B231" s="25"/>
      <c r="C231" s="145"/>
      <c r="D231" s="102">
        <f>SUM(B231:C231)</f>
        <v>0</v>
      </c>
    </row>
    <row r="232" spans="1:4" ht="17.25" thickBot="1">
      <c r="A232" s="65" t="s">
        <v>216</v>
      </c>
      <c r="B232" s="98">
        <f>SUM(B221:B231)</f>
        <v>52967741.409999996</v>
      </c>
      <c r="C232" s="98">
        <f>SUM(C221:C231)</f>
        <v>44400000</v>
      </c>
      <c r="D232" s="37">
        <f>SUM(B232:C232)</f>
        <v>97367741.409999996</v>
      </c>
    </row>
    <row r="233" spans="1:4" ht="17.25" thickBot="1">
      <c r="A233" s="107" t="s">
        <v>217</v>
      </c>
      <c r="B233" s="108">
        <f>SUM(B155,B163,B175,B183,B191,B200,B209,B220,B232)</f>
        <v>971934756.29999995</v>
      </c>
      <c r="C233" s="108">
        <f>SUM(C155,C163,C175,C183,C191,C200,C209,C220,C232)</f>
        <v>1002514691.98</v>
      </c>
      <c r="D233" s="109">
        <f>SUM(B233:C233)</f>
        <v>1974449448.28</v>
      </c>
    </row>
    <row r="234" spans="1:4" ht="16.5">
      <c r="A234" s="106"/>
      <c r="B234" s="103"/>
      <c r="C234" s="103"/>
      <c r="D234" s="102">
        <f t="shared" ref="D234:D248" si="22">SUM(B234:C234)</f>
        <v>0</v>
      </c>
    </row>
    <row r="235" spans="1:4" ht="16.5">
      <c r="A235" s="22" t="s">
        <v>218</v>
      </c>
      <c r="B235" s="66"/>
      <c r="C235" s="148"/>
      <c r="D235" s="102">
        <f t="shared" si="22"/>
        <v>0</v>
      </c>
    </row>
    <row r="236" spans="1:4" ht="16.5">
      <c r="A236" s="22" t="s">
        <v>129</v>
      </c>
      <c r="B236" s="16"/>
      <c r="C236" s="30"/>
      <c r="D236" s="102">
        <f t="shared" si="22"/>
        <v>0</v>
      </c>
    </row>
    <row r="237" spans="1:4" ht="16.5">
      <c r="A237" s="89" t="s">
        <v>130</v>
      </c>
      <c r="B237" s="66">
        <v>13809885.5</v>
      </c>
      <c r="C237" s="148">
        <v>14809885.5</v>
      </c>
      <c r="D237" s="102">
        <f t="shared" si="22"/>
        <v>28619771</v>
      </c>
    </row>
    <row r="238" spans="1:4" ht="16.5">
      <c r="A238" s="89" t="s">
        <v>131</v>
      </c>
      <c r="B238" s="16">
        <v>7429919.6500000004</v>
      </c>
      <c r="C238" s="30">
        <v>8429919.5999999996</v>
      </c>
      <c r="D238" s="102">
        <f t="shared" si="22"/>
        <v>15859839.25</v>
      </c>
    </row>
    <row r="239" spans="1:4" ht="16.5">
      <c r="A239" s="89" t="s">
        <v>132</v>
      </c>
      <c r="B239" s="16"/>
      <c r="C239" s="30"/>
      <c r="D239" s="102">
        <f t="shared" si="22"/>
        <v>0</v>
      </c>
    </row>
    <row r="240" spans="1:4" ht="16.5">
      <c r="A240" s="89" t="s">
        <v>133</v>
      </c>
      <c r="B240" s="16"/>
      <c r="C240" s="30"/>
      <c r="D240" s="102">
        <f t="shared" si="22"/>
        <v>0</v>
      </c>
    </row>
    <row r="241" spans="1:4" ht="16.5">
      <c r="A241" s="90" t="s">
        <v>134</v>
      </c>
      <c r="B241" s="16"/>
      <c r="C241" s="30"/>
      <c r="D241" s="102">
        <f t="shared" si="22"/>
        <v>0</v>
      </c>
    </row>
    <row r="242" spans="1:4" ht="16.5">
      <c r="A242" s="89" t="s">
        <v>135</v>
      </c>
      <c r="B242" s="16"/>
      <c r="C242" s="30"/>
      <c r="D242" s="102">
        <f t="shared" si="22"/>
        <v>0</v>
      </c>
    </row>
    <row r="243" spans="1:4" ht="16.5">
      <c r="A243" s="89" t="s">
        <v>136</v>
      </c>
      <c r="B243" s="16">
        <v>474900</v>
      </c>
      <c r="C243" s="30">
        <v>150000</v>
      </c>
      <c r="D243" s="102">
        <f t="shared" si="22"/>
        <v>624900</v>
      </c>
    </row>
    <row r="244" spans="1:4" ht="16.5">
      <c r="A244" s="89" t="s">
        <v>137</v>
      </c>
      <c r="B244" s="16"/>
      <c r="C244" s="30"/>
      <c r="D244" s="102">
        <f t="shared" si="22"/>
        <v>0</v>
      </c>
    </row>
    <row r="245" spans="1:4" ht="16.5">
      <c r="A245" s="89" t="s">
        <v>138</v>
      </c>
      <c r="B245" s="16"/>
      <c r="C245" s="30"/>
      <c r="D245" s="102">
        <f t="shared" si="22"/>
        <v>0</v>
      </c>
    </row>
    <row r="246" spans="1:4" ht="16.5">
      <c r="A246" s="89" t="s">
        <v>219</v>
      </c>
      <c r="B246" s="16"/>
      <c r="C246" s="30"/>
      <c r="D246" s="102">
        <f t="shared" si="22"/>
        <v>0</v>
      </c>
    </row>
    <row r="247" spans="1:4" ht="16.5">
      <c r="A247" s="89" t="s">
        <v>140</v>
      </c>
      <c r="B247" s="16"/>
      <c r="C247" s="30"/>
      <c r="D247" s="102">
        <f t="shared" si="22"/>
        <v>0</v>
      </c>
    </row>
    <row r="248" spans="1:4" ht="16.5">
      <c r="A248" s="89" t="s">
        <v>141</v>
      </c>
      <c r="B248" s="16"/>
      <c r="C248" s="30"/>
      <c r="D248" s="102">
        <f t="shared" si="22"/>
        <v>0</v>
      </c>
    </row>
    <row r="249" spans="1:4" ht="33">
      <c r="A249" s="91" t="s">
        <v>142</v>
      </c>
      <c r="B249" s="25"/>
      <c r="C249" s="145"/>
      <c r="D249" s="102">
        <f>SUM(B249:C249)</f>
        <v>0</v>
      </c>
    </row>
    <row r="250" spans="1:4" ht="17.25" customHeight="1">
      <c r="A250" s="110" t="s">
        <v>143</v>
      </c>
      <c r="B250" s="76">
        <f>SUM(B237:B249)</f>
        <v>21714705.149999999</v>
      </c>
      <c r="C250" s="76">
        <f>SUM(C237:C249)</f>
        <v>23389805.100000001</v>
      </c>
      <c r="D250" s="37">
        <f>SUM(B250:C250)</f>
        <v>45104510.25</v>
      </c>
    </row>
    <row r="251" spans="1:4" ht="16.5">
      <c r="A251" s="111"/>
      <c r="B251" s="30"/>
      <c r="C251" s="30"/>
      <c r="D251" s="102">
        <f t="shared" ref="D251:D258" si="23">SUM(B251:C251)</f>
        <v>0</v>
      </c>
    </row>
    <row r="252" spans="1:4" ht="16.5">
      <c r="A252" s="101"/>
      <c r="B252" s="30"/>
      <c r="C252" s="30"/>
      <c r="D252" s="102">
        <f t="shared" si="23"/>
        <v>0</v>
      </c>
    </row>
    <row r="253" spans="1:4" ht="16.5">
      <c r="A253" s="22" t="s">
        <v>144</v>
      </c>
      <c r="B253" s="16"/>
      <c r="C253" s="30"/>
      <c r="D253" s="102">
        <f t="shared" si="23"/>
        <v>0</v>
      </c>
    </row>
    <row r="254" spans="1:4" ht="16.5">
      <c r="A254" s="89" t="s">
        <v>145</v>
      </c>
      <c r="B254" s="16">
        <v>12000000</v>
      </c>
      <c r="C254" s="30">
        <v>12000000</v>
      </c>
      <c r="D254" s="102">
        <f t="shared" si="23"/>
        <v>24000000</v>
      </c>
    </row>
    <row r="255" spans="1:4" ht="16.5">
      <c r="A255" s="89" t="s">
        <v>146</v>
      </c>
      <c r="B255" s="16">
        <v>120000</v>
      </c>
      <c r="C255" s="30">
        <v>150000</v>
      </c>
      <c r="D255" s="102">
        <f t="shared" si="23"/>
        <v>270000</v>
      </c>
    </row>
    <row r="256" spans="1:4" ht="16.5">
      <c r="A256" s="89" t="s">
        <v>147</v>
      </c>
      <c r="B256" s="16">
        <v>30000</v>
      </c>
      <c r="C256" s="30">
        <v>60000</v>
      </c>
      <c r="D256" s="102">
        <f t="shared" si="23"/>
        <v>90000</v>
      </c>
    </row>
    <row r="257" spans="1:4" ht="16.5">
      <c r="A257" s="89" t="s">
        <v>148</v>
      </c>
      <c r="B257" s="16"/>
      <c r="C257" s="30"/>
      <c r="D257" s="102">
        <f t="shared" si="23"/>
        <v>0</v>
      </c>
    </row>
    <row r="258" spans="1:4" ht="16.5">
      <c r="A258" s="89" t="s">
        <v>149</v>
      </c>
      <c r="B258" s="16">
        <v>150000</v>
      </c>
      <c r="C258" s="30">
        <v>150000</v>
      </c>
      <c r="D258" s="102">
        <f t="shared" si="23"/>
        <v>300000</v>
      </c>
    </row>
    <row r="259" spans="1:4" ht="16.5">
      <c r="A259" s="95" t="s">
        <v>150</v>
      </c>
      <c r="B259" s="25"/>
      <c r="C259" s="145"/>
      <c r="D259" s="102">
        <f>SUM(B259:C259)</f>
        <v>0</v>
      </c>
    </row>
    <row r="260" spans="1:4" ht="16.5">
      <c r="A260" s="20" t="s">
        <v>151</v>
      </c>
      <c r="B260" s="112">
        <f t="shared" ref="B260:C260" si="24">SUM(B254:B259)</f>
        <v>12300000</v>
      </c>
      <c r="C260" s="112">
        <f t="shared" si="24"/>
        <v>12360000</v>
      </c>
      <c r="D260" s="37">
        <f>SUM(B260:C260)</f>
        <v>24660000</v>
      </c>
    </row>
    <row r="261" spans="1:4" ht="16.5">
      <c r="A261" s="101"/>
      <c r="B261" s="103"/>
      <c r="C261" s="103"/>
      <c r="D261" s="102">
        <f t="shared" ref="D261:D271" si="25">SUM(B261:C261)</f>
        <v>0</v>
      </c>
    </row>
    <row r="262" spans="1:4" ht="16.5">
      <c r="A262" s="22" t="s">
        <v>152</v>
      </c>
      <c r="B262" s="16"/>
      <c r="C262" s="30"/>
      <c r="D262" s="102">
        <f t="shared" si="25"/>
        <v>0</v>
      </c>
    </row>
    <row r="263" spans="1:4" ht="16.5">
      <c r="A263" s="89" t="s">
        <v>153</v>
      </c>
      <c r="B263" s="16">
        <v>13500000</v>
      </c>
      <c r="C263" s="30">
        <v>14500000</v>
      </c>
      <c r="D263" s="102">
        <f t="shared" si="25"/>
        <v>28000000</v>
      </c>
    </row>
    <row r="264" spans="1:4" ht="16.5">
      <c r="A264" s="89" t="s">
        <v>154</v>
      </c>
      <c r="B264" s="16"/>
      <c r="C264" s="30"/>
      <c r="D264" s="102">
        <f t="shared" si="25"/>
        <v>0</v>
      </c>
    </row>
    <row r="265" spans="1:4" ht="16.5">
      <c r="A265" s="89" t="s">
        <v>155</v>
      </c>
      <c r="B265" s="16">
        <v>29600000</v>
      </c>
      <c r="C265" s="30">
        <v>22900000</v>
      </c>
      <c r="D265" s="102">
        <f t="shared" si="25"/>
        <v>52500000</v>
      </c>
    </row>
    <row r="266" spans="1:4" ht="16.5">
      <c r="A266" s="89" t="s">
        <v>156</v>
      </c>
      <c r="B266" s="16">
        <v>19500000</v>
      </c>
      <c r="C266" s="30">
        <v>16579000</v>
      </c>
      <c r="D266" s="102">
        <f t="shared" si="25"/>
        <v>36079000</v>
      </c>
    </row>
    <row r="267" spans="1:4" ht="16.5">
      <c r="A267" s="90" t="s">
        <v>157</v>
      </c>
      <c r="B267" s="16"/>
      <c r="C267" s="30"/>
      <c r="D267" s="102">
        <f t="shared" si="25"/>
        <v>0</v>
      </c>
    </row>
    <row r="268" spans="1:4" ht="16.5">
      <c r="A268" s="89" t="s">
        <v>158</v>
      </c>
      <c r="B268" s="71"/>
      <c r="C268" s="103"/>
      <c r="D268" s="102">
        <f t="shared" si="25"/>
        <v>0</v>
      </c>
    </row>
    <row r="269" spans="1:4" ht="16.5">
      <c r="A269" s="89" t="s">
        <v>159</v>
      </c>
      <c r="B269" s="16"/>
      <c r="C269" s="30"/>
      <c r="D269" s="102">
        <f t="shared" si="25"/>
        <v>0</v>
      </c>
    </row>
    <row r="270" spans="1:4" ht="16.5">
      <c r="A270" s="97" t="s">
        <v>160</v>
      </c>
      <c r="B270" s="66"/>
      <c r="C270" s="148"/>
      <c r="D270" s="102">
        <f t="shared" si="25"/>
        <v>0</v>
      </c>
    </row>
    <row r="271" spans="1:4" ht="16.5">
      <c r="A271" s="90" t="s">
        <v>161</v>
      </c>
      <c r="B271" s="16"/>
      <c r="C271" s="30"/>
      <c r="D271" s="102">
        <f t="shared" si="25"/>
        <v>0</v>
      </c>
    </row>
    <row r="272" spans="1:4" ht="16.5">
      <c r="A272" s="95" t="s">
        <v>162</v>
      </c>
      <c r="B272" s="25"/>
      <c r="C272" s="145"/>
      <c r="D272" s="102">
        <f>SUM(B272:C272)</f>
        <v>0</v>
      </c>
    </row>
    <row r="273" spans="1:4" ht="16.5">
      <c r="A273" s="20" t="s">
        <v>163</v>
      </c>
      <c r="B273" s="112">
        <f>SUM(B263:B272)</f>
        <v>62600000</v>
      </c>
      <c r="C273" s="112">
        <f>SUM(C263:C272)</f>
        <v>53979000</v>
      </c>
      <c r="D273" s="37">
        <f>SUM(B273:C273)</f>
        <v>116579000</v>
      </c>
    </row>
    <row r="274" spans="1:4" ht="16.5">
      <c r="A274" s="101"/>
      <c r="B274" s="30"/>
      <c r="C274" s="30"/>
      <c r="D274" s="102">
        <f t="shared" ref="D274:D280" si="26">SUM(B274:C274)</f>
        <v>0</v>
      </c>
    </row>
    <row r="275" spans="1:4" ht="16.5">
      <c r="A275" s="22" t="s">
        <v>164</v>
      </c>
      <c r="B275" s="16"/>
      <c r="C275" s="30"/>
      <c r="D275" s="102">
        <f t="shared" si="26"/>
        <v>0</v>
      </c>
    </row>
    <row r="276" spans="1:4" ht="16.5">
      <c r="A276" s="89" t="s">
        <v>165</v>
      </c>
      <c r="B276" s="66">
        <v>15000000</v>
      </c>
      <c r="C276" s="148">
        <v>14000000</v>
      </c>
      <c r="D276" s="102">
        <f t="shared" si="26"/>
        <v>29000000</v>
      </c>
    </row>
    <row r="277" spans="1:4" ht="16.5">
      <c r="A277" s="89" t="s">
        <v>166</v>
      </c>
      <c r="B277" s="16">
        <v>17900000</v>
      </c>
      <c r="C277" s="30">
        <v>15900000</v>
      </c>
      <c r="D277" s="102">
        <f t="shared" si="26"/>
        <v>33800000</v>
      </c>
    </row>
    <row r="278" spans="1:4" ht="16.5">
      <c r="A278" s="89" t="s">
        <v>167</v>
      </c>
      <c r="B278" s="16">
        <v>21687926.969999999</v>
      </c>
      <c r="C278" s="30">
        <v>20678629.789999999</v>
      </c>
      <c r="D278" s="102">
        <f t="shared" si="26"/>
        <v>42366556.759999998</v>
      </c>
    </row>
    <row r="279" spans="1:4" ht="16.5">
      <c r="A279" s="89" t="s">
        <v>168</v>
      </c>
      <c r="B279" s="16"/>
      <c r="C279" s="30"/>
      <c r="D279" s="102">
        <f t="shared" si="26"/>
        <v>0</v>
      </c>
    </row>
    <row r="280" spans="1:4" ht="16.5">
      <c r="A280" s="89" t="s">
        <v>169</v>
      </c>
      <c r="B280" s="16"/>
      <c r="C280" s="30"/>
      <c r="D280" s="102">
        <f t="shared" si="26"/>
        <v>0</v>
      </c>
    </row>
    <row r="281" spans="1:4" ht="17.25" thickBot="1">
      <c r="A281" s="95" t="s">
        <v>170</v>
      </c>
      <c r="B281" s="25">
        <v>11363636.640000001</v>
      </c>
      <c r="C281" s="145">
        <v>12363636.640000001</v>
      </c>
      <c r="D281" s="102">
        <f>SUM(B281:C281)</f>
        <v>23727273.280000001</v>
      </c>
    </row>
    <row r="282" spans="1:4" ht="17.25" thickBot="1">
      <c r="A282" s="20" t="s">
        <v>171</v>
      </c>
      <c r="B282" s="112">
        <f>SUM(B276:B281)</f>
        <v>65951563.609999999</v>
      </c>
      <c r="C282" s="112">
        <f>SUM(C276:C281)</f>
        <v>62942266.43</v>
      </c>
      <c r="D282" s="37">
        <f>SUM(B282:C282)</f>
        <v>128893830.03999999</v>
      </c>
    </row>
    <row r="283" spans="1:4" ht="16.5">
      <c r="A283" s="101"/>
      <c r="B283" s="30"/>
      <c r="C283" s="30"/>
      <c r="D283" s="102">
        <f t="shared" ref="D283:D289" si="27">SUM(B283:C283)</f>
        <v>0</v>
      </c>
    </row>
    <row r="284" spans="1:4" ht="16.5">
      <c r="A284" s="22" t="s">
        <v>172</v>
      </c>
      <c r="B284" s="16"/>
      <c r="C284" s="30"/>
      <c r="D284" s="102">
        <f t="shared" si="27"/>
        <v>0</v>
      </c>
    </row>
    <row r="285" spans="1:4" ht="16.5">
      <c r="A285" s="89" t="s">
        <v>173</v>
      </c>
      <c r="B285" s="16"/>
      <c r="C285" s="30"/>
      <c r="D285" s="102">
        <f t="shared" si="27"/>
        <v>0</v>
      </c>
    </row>
    <row r="286" spans="1:4" ht="16.5">
      <c r="A286" s="89" t="s">
        <v>174</v>
      </c>
      <c r="B286" s="16"/>
      <c r="C286" s="30"/>
      <c r="D286" s="102">
        <f t="shared" si="27"/>
        <v>0</v>
      </c>
    </row>
    <row r="287" spans="1:4" ht="16.5">
      <c r="A287" s="89" t="s">
        <v>175</v>
      </c>
      <c r="B287" s="16">
        <v>21061910.219999999</v>
      </c>
      <c r="C287" s="30">
        <v>22076950.219999999</v>
      </c>
      <c r="D287" s="102">
        <f t="shared" si="27"/>
        <v>43138860.439999998</v>
      </c>
    </row>
    <row r="288" spans="1:4" ht="16.5">
      <c r="A288" s="89" t="s">
        <v>176</v>
      </c>
      <c r="B288" s="16"/>
      <c r="C288" s="30"/>
      <c r="D288" s="102">
        <f t="shared" si="27"/>
        <v>0</v>
      </c>
    </row>
    <row r="289" spans="1:4" ht="17.25" customHeight="1">
      <c r="A289" s="90" t="s">
        <v>177</v>
      </c>
      <c r="B289" s="16"/>
      <c r="C289" s="30"/>
      <c r="D289" s="102">
        <f t="shared" si="27"/>
        <v>0</v>
      </c>
    </row>
    <row r="290" spans="1:4" ht="20.25" customHeight="1" thickBot="1">
      <c r="A290" s="91" t="s">
        <v>178</v>
      </c>
      <c r="B290" s="25"/>
      <c r="C290" s="145"/>
      <c r="D290" s="102">
        <f>SUM(B290:C290)</f>
        <v>0</v>
      </c>
    </row>
    <row r="291" spans="1:4" ht="17.25" thickBot="1">
      <c r="A291" s="113" t="s">
        <v>179</v>
      </c>
      <c r="B291" s="76">
        <f>SUM(B285:B290)</f>
        <v>21061910.219999999</v>
      </c>
      <c r="C291" s="76">
        <f>SUM(C285:C290)</f>
        <v>22076950.219999999</v>
      </c>
      <c r="D291" s="37">
        <f>SUM(B291:C291)</f>
        <v>43138860.439999998</v>
      </c>
    </row>
    <row r="292" spans="1:4" ht="16.5">
      <c r="A292" s="101"/>
      <c r="B292" s="30"/>
      <c r="C292" s="30"/>
      <c r="D292" s="102">
        <f t="shared" ref="D292:D298" si="28">SUM(B292:C292)</f>
        <v>0</v>
      </c>
    </row>
    <row r="293" spans="1:4" ht="16.5">
      <c r="A293" s="22" t="s">
        <v>220</v>
      </c>
      <c r="B293" s="16"/>
      <c r="C293" s="30"/>
      <c r="D293" s="102">
        <f t="shared" si="28"/>
        <v>0</v>
      </c>
    </row>
    <row r="294" spans="1:4" ht="16.5">
      <c r="A294" s="89" t="s">
        <v>181</v>
      </c>
      <c r="B294" s="16">
        <v>59600000</v>
      </c>
      <c r="C294" s="30">
        <v>48700000</v>
      </c>
      <c r="D294" s="102">
        <f t="shared" si="28"/>
        <v>108300000</v>
      </c>
    </row>
    <row r="295" spans="1:4" ht="16.5">
      <c r="A295" s="89" t="s">
        <v>182</v>
      </c>
      <c r="B295" s="71"/>
      <c r="C295" s="103"/>
      <c r="D295" s="102">
        <f t="shared" si="28"/>
        <v>0</v>
      </c>
    </row>
    <row r="296" spans="1:4" ht="16.5">
      <c r="A296" s="89" t="s">
        <v>183</v>
      </c>
      <c r="B296" s="16"/>
      <c r="C296" s="30"/>
      <c r="D296" s="102">
        <f t="shared" si="28"/>
        <v>0</v>
      </c>
    </row>
    <row r="297" spans="1:4" ht="16.5">
      <c r="A297" s="89" t="s">
        <v>184</v>
      </c>
      <c r="B297" s="16"/>
      <c r="C297" s="30"/>
      <c r="D297" s="102">
        <f t="shared" si="28"/>
        <v>0</v>
      </c>
    </row>
    <row r="298" spans="1:4" ht="16.5">
      <c r="A298" s="89" t="s">
        <v>185</v>
      </c>
      <c r="B298" s="16"/>
      <c r="C298" s="30"/>
      <c r="D298" s="102">
        <f t="shared" si="28"/>
        <v>0</v>
      </c>
    </row>
    <row r="299" spans="1:4" ht="17.25" thickBot="1">
      <c r="A299" s="95" t="s">
        <v>186</v>
      </c>
      <c r="B299" s="25"/>
      <c r="C299" s="145"/>
      <c r="D299" s="102">
        <f>SUM(B299:C299)</f>
        <v>0</v>
      </c>
    </row>
    <row r="300" spans="1:4" ht="17.25" thickBot="1">
      <c r="A300" s="20" t="s">
        <v>187</v>
      </c>
      <c r="B300" s="76">
        <f>SUM(B294:B299)</f>
        <v>59600000</v>
      </c>
      <c r="C300" s="76">
        <f>SUM(C294:C299)</f>
        <v>48700000</v>
      </c>
      <c r="D300" s="37">
        <f>SUM(B300:C300)</f>
        <v>108300000</v>
      </c>
    </row>
    <row r="301" spans="1:4" ht="16.5">
      <c r="A301" s="101"/>
      <c r="B301" s="30"/>
      <c r="C301" s="30"/>
      <c r="D301" s="102">
        <f t="shared" ref="D301:D307" si="29">SUM(B301:C301)</f>
        <v>0</v>
      </c>
    </row>
    <row r="302" spans="1:4" ht="16.5">
      <c r="A302" s="22" t="s">
        <v>188</v>
      </c>
      <c r="B302" s="16"/>
      <c r="C302" s="30"/>
      <c r="D302" s="102">
        <f t="shared" si="29"/>
        <v>0</v>
      </c>
    </row>
    <row r="303" spans="1:4" ht="16.5">
      <c r="A303" s="89" t="s">
        <v>189</v>
      </c>
      <c r="B303" s="16"/>
      <c r="C303" s="30"/>
      <c r="D303" s="102">
        <f t="shared" si="29"/>
        <v>0</v>
      </c>
    </row>
    <row r="304" spans="1:4" ht="16.5">
      <c r="A304" s="89" t="s">
        <v>190</v>
      </c>
      <c r="B304" s="16"/>
      <c r="C304" s="30"/>
      <c r="D304" s="102">
        <f t="shared" si="29"/>
        <v>0</v>
      </c>
    </row>
    <row r="305" spans="1:4" ht="16.5">
      <c r="A305" s="89" t="s">
        <v>191</v>
      </c>
      <c r="B305" s="16"/>
      <c r="C305" s="30"/>
      <c r="D305" s="102">
        <f t="shared" si="29"/>
        <v>0</v>
      </c>
    </row>
    <row r="306" spans="1:4" ht="16.5">
      <c r="A306" s="89" t="s">
        <v>192</v>
      </c>
      <c r="B306" s="16">
        <v>24879564</v>
      </c>
      <c r="C306" s="30">
        <v>2478956</v>
      </c>
      <c r="D306" s="102">
        <f t="shared" si="29"/>
        <v>27358520</v>
      </c>
    </row>
    <row r="307" spans="1:4" ht="16.5">
      <c r="A307" s="90" t="s">
        <v>193</v>
      </c>
      <c r="B307" s="16">
        <v>5090000</v>
      </c>
      <c r="C307" s="30">
        <v>5090000</v>
      </c>
      <c r="D307" s="102">
        <f t="shared" si="29"/>
        <v>10180000</v>
      </c>
    </row>
    <row r="308" spans="1:4" ht="17.25" thickBot="1">
      <c r="A308" s="91" t="s">
        <v>194</v>
      </c>
      <c r="B308" s="92"/>
      <c r="C308" s="151"/>
      <c r="D308" s="102">
        <f>SUM(B308:C308)</f>
        <v>0</v>
      </c>
    </row>
    <row r="309" spans="1:4" ht="17.25" thickBot="1">
      <c r="A309" s="20" t="s">
        <v>221</v>
      </c>
      <c r="B309" s="76">
        <f>SUM(B303:B308)</f>
        <v>29969564</v>
      </c>
      <c r="C309" s="76">
        <f>SUM(C303:C308)</f>
        <v>7568956</v>
      </c>
      <c r="D309" s="37">
        <f>SUM(B309:C309)</f>
        <v>37538520</v>
      </c>
    </row>
    <row r="310" spans="1:4" ht="16.5">
      <c r="A310" s="101"/>
      <c r="B310" s="30"/>
      <c r="C310" s="30"/>
      <c r="D310" s="102">
        <f t="shared" ref="D310:D318" si="30">SUM(B310:C310)</f>
        <v>0</v>
      </c>
    </row>
    <row r="311" spans="1:4" ht="16.5">
      <c r="A311" s="22" t="s">
        <v>222</v>
      </c>
      <c r="B311" s="71"/>
      <c r="C311" s="103"/>
      <c r="D311" s="102">
        <f t="shared" si="30"/>
        <v>0</v>
      </c>
    </row>
    <row r="312" spans="1:4" ht="16.5">
      <c r="A312" s="89" t="s">
        <v>197</v>
      </c>
      <c r="B312" s="16">
        <v>13982113.5</v>
      </c>
      <c r="C312" s="30">
        <v>13982113.699999999</v>
      </c>
      <c r="D312" s="102">
        <f t="shared" si="30"/>
        <v>27964227.199999999</v>
      </c>
    </row>
    <row r="313" spans="1:4" ht="16.5">
      <c r="A313" s="89" t="s">
        <v>198</v>
      </c>
      <c r="B313" s="16"/>
      <c r="C313" s="30"/>
      <c r="D313" s="102">
        <f t="shared" si="30"/>
        <v>0</v>
      </c>
    </row>
    <row r="314" spans="1:4" ht="16.5">
      <c r="A314" s="89" t="s">
        <v>199</v>
      </c>
      <c r="B314" s="16"/>
      <c r="C314" s="30"/>
      <c r="D314" s="102">
        <f t="shared" si="30"/>
        <v>0</v>
      </c>
    </row>
    <row r="315" spans="1:4" ht="16.5">
      <c r="A315" s="89" t="s">
        <v>200</v>
      </c>
      <c r="B315" s="16"/>
      <c r="C315" s="30"/>
      <c r="D315" s="102">
        <f t="shared" si="30"/>
        <v>0</v>
      </c>
    </row>
    <row r="316" spans="1:4" ht="16.5">
      <c r="A316" s="89" t="s">
        <v>201</v>
      </c>
      <c r="B316" s="16"/>
      <c r="C316" s="30"/>
      <c r="D316" s="102">
        <f t="shared" si="30"/>
        <v>0</v>
      </c>
    </row>
    <row r="317" spans="1:4" ht="16.5">
      <c r="A317" s="89" t="s">
        <v>202</v>
      </c>
      <c r="B317" s="16"/>
      <c r="C317" s="30"/>
      <c r="D317" s="102">
        <f t="shared" si="30"/>
        <v>0</v>
      </c>
    </row>
    <row r="318" spans="1:4" ht="16.5">
      <c r="A318" s="89" t="s">
        <v>203</v>
      </c>
      <c r="B318" s="16">
        <v>450000</v>
      </c>
      <c r="C318" s="30">
        <v>650000</v>
      </c>
      <c r="D318" s="102">
        <f t="shared" si="30"/>
        <v>1100000</v>
      </c>
    </row>
    <row r="319" spans="1:4" ht="17.25" thickBot="1">
      <c r="A319" s="95" t="s">
        <v>204</v>
      </c>
      <c r="B319" s="25"/>
      <c r="C319" s="145"/>
      <c r="D319" s="102">
        <f>SUM(B319:C319)</f>
        <v>0</v>
      </c>
    </row>
    <row r="320" spans="1:4" ht="17.25" thickBot="1">
      <c r="A320" s="65" t="s">
        <v>205</v>
      </c>
      <c r="B320" s="112">
        <f t="shared" ref="B320:C320" si="31">SUM(B312:B319)</f>
        <v>14432113.5</v>
      </c>
      <c r="C320" s="112">
        <f t="shared" si="31"/>
        <v>14632113.699999999</v>
      </c>
      <c r="D320" s="37">
        <f>SUM(B320:C320)</f>
        <v>29064227.199999999</v>
      </c>
    </row>
    <row r="321" spans="1:4" ht="16.5">
      <c r="A321" s="106"/>
      <c r="B321" s="103"/>
      <c r="C321" s="103"/>
      <c r="D321" s="31">
        <f t="shared" ref="D321:D326" si="32">SUM(B321:C321)</f>
        <v>0</v>
      </c>
    </row>
    <row r="322" spans="1:4" ht="16.5">
      <c r="A322" s="22" t="s">
        <v>206</v>
      </c>
      <c r="B322" s="16"/>
      <c r="C322" s="30"/>
      <c r="D322" s="31">
        <f t="shared" si="32"/>
        <v>0</v>
      </c>
    </row>
    <row r="323" spans="1:4" ht="16.5">
      <c r="A323" s="89" t="s">
        <v>207</v>
      </c>
      <c r="B323" s="16"/>
      <c r="C323" s="30"/>
      <c r="D323" s="31">
        <f t="shared" si="32"/>
        <v>0</v>
      </c>
    </row>
    <row r="324" spans="1:4" ht="16.5">
      <c r="A324" s="89" t="s">
        <v>208</v>
      </c>
      <c r="B324" s="16"/>
      <c r="C324" s="30"/>
      <c r="D324" s="31">
        <f t="shared" si="32"/>
        <v>0</v>
      </c>
    </row>
    <row r="325" spans="1:4" ht="16.5">
      <c r="A325" s="89" t="s">
        <v>209</v>
      </c>
      <c r="B325" s="16"/>
      <c r="C325" s="30"/>
      <c r="D325" s="31">
        <f t="shared" si="32"/>
        <v>0</v>
      </c>
    </row>
    <row r="326" spans="1:4" ht="16.5">
      <c r="A326" s="89" t="s">
        <v>210</v>
      </c>
      <c r="B326" s="16"/>
      <c r="C326" s="30"/>
      <c r="D326" s="31">
        <f t="shared" si="32"/>
        <v>0</v>
      </c>
    </row>
    <row r="327" spans="1:4" ht="16.5">
      <c r="A327" s="89" t="s">
        <v>211</v>
      </c>
      <c r="B327" s="16">
        <v>12765398</v>
      </c>
      <c r="C327" s="30">
        <v>11768980</v>
      </c>
      <c r="D327" s="31">
        <f>SUM(B327:C327)</f>
        <v>24534378</v>
      </c>
    </row>
    <row r="328" spans="1:4" ht="16.5">
      <c r="A328" s="89" t="s">
        <v>212</v>
      </c>
      <c r="B328" s="71"/>
      <c r="C328" s="103"/>
      <c r="D328" s="31">
        <f t="shared" ref="D328:D331" si="33">SUM(B328:B328)</f>
        <v>0</v>
      </c>
    </row>
    <row r="329" spans="1:4" ht="16.5">
      <c r="A329" s="89" t="s">
        <v>213</v>
      </c>
      <c r="B329" s="16"/>
      <c r="C329" s="30"/>
      <c r="D329" s="31">
        <f t="shared" si="33"/>
        <v>0</v>
      </c>
    </row>
    <row r="330" spans="1:4" ht="16.5">
      <c r="A330" s="89" t="s">
        <v>214</v>
      </c>
      <c r="B330" s="16">
        <v>1420000</v>
      </c>
      <c r="C330" s="30">
        <v>2450000</v>
      </c>
      <c r="D330" s="31">
        <f>SUM(B330:C330)</f>
        <v>3870000</v>
      </c>
    </row>
    <row r="331" spans="1:4" ht="17.25" thickBot="1">
      <c r="A331" s="95" t="s">
        <v>215</v>
      </c>
      <c r="B331" s="25"/>
      <c r="C331" s="145"/>
      <c r="D331" s="102">
        <f t="shared" si="33"/>
        <v>0</v>
      </c>
    </row>
    <row r="332" spans="1:4" ht="17.25" thickBot="1">
      <c r="A332" s="65" t="s">
        <v>216</v>
      </c>
      <c r="B332" s="114">
        <f>SUM(B323:B331)</f>
        <v>14185398</v>
      </c>
      <c r="C332" s="114">
        <f>SUM(C323:C331)</f>
        <v>14218980</v>
      </c>
      <c r="D332" s="115">
        <f>SUM(B332:C332)</f>
        <v>28404378</v>
      </c>
    </row>
    <row r="333" spans="1:4" ht="17.25" thickBot="1">
      <c r="A333" s="116" t="s">
        <v>223</v>
      </c>
      <c r="B333" s="117">
        <f>SUM(B332,B320,B309,B300,B291,B282,B273,B260,B250, )</f>
        <v>301815254.47999996</v>
      </c>
      <c r="C333" s="117">
        <f>SUM(C332,C320,C309,C300,C291,C282,C273,C260,C250, )</f>
        <v>259868071.44999999</v>
      </c>
      <c r="D333" s="117">
        <f>SUM(B333:C333)</f>
        <v>561683325.92999995</v>
      </c>
    </row>
    <row r="334" spans="1:4" ht="17.25" thickBot="1">
      <c r="A334" s="118" t="s">
        <v>224</v>
      </c>
      <c r="B334" s="119">
        <f>SUM(B233,B333)</f>
        <v>1273750010.78</v>
      </c>
      <c r="C334" s="119">
        <f>SUM(C233,C333)</f>
        <v>1262382763.4300001</v>
      </c>
      <c r="D334" s="120">
        <f>SUM(B334:C334)</f>
        <v>2536132774.21</v>
      </c>
    </row>
    <row r="335" spans="1:4" ht="15.75" thickBot="1">
      <c r="A335" s="121" t="s">
        <v>225</v>
      </c>
      <c r="B335" s="122"/>
      <c r="C335" s="122"/>
      <c r="D335" s="123"/>
    </row>
    <row r="336" spans="1:4">
      <c r="A336" s="121" t="s">
        <v>226</v>
      </c>
      <c r="B336" s="122"/>
      <c r="C336" s="122"/>
      <c r="D336" s="123"/>
    </row>
    <row r="337" spans="1:4">
      <c r="A337" s="124" t="s">
        <v>227</v>
      </c>
      <c r="B337" s="125">
        <f>SUM(B120-B334)</f>
        <v>2.384185791015625E-7</v>
      </c>
      <c r="C337" s="125"/>
      <c r="D337" s="126"/>
    </row>
    <row r="338" spans="1:4">
      <c r="A338" s="124" t="s">
        <v>228</v>
      </c>
      <c r="B338" s="125"/>
      <c r="C338" s="125"/>
      <c r="D338" s="126"/>
    </row>
    <row r="339" spans="1:4">
      <c r="A339" s="124" t="s">
        <v>229</v>
      </c>
      <c r="B339" s="125"/>
      <c r="C339" s="125"/>
      <c r="D339" s="126"/>
    </row>
    <row r="340" spans="1:4" ht="16.5">
      <c r="A340" s="127"/>
      <c r="B340" s="128"/>
      <c r="C340" s="128"/>
      <c r="D340" s="129"/>
    </row>
    <row r="341" spans="1:4" ht="16.5">
      <c r="A341" s="130" t="s">
        <v>230</v>
      </c>
      <c r="B341" s="131"/>
      <c r="C341" s="131"/>
      <c r="D341" s="132"/>
    </row>
    <row r="342" spans="1:4">
      <c r="A342" s="133"/>
      <c r="B342" s="134"/>
      <c r="C342" s="134"/>
      <c r="D342" s="135"/>
    </row>
    <row r="343" spans="1:4" ht="15.75">
      <c r="A343" s="142" t="s">
        <v>233</v>
      </c>
      <c r="B343" s="136"/>
      <c r="C343" s="136"/>
      <c r="D343" s="137"/>
    </row>
    <row r="344" spans="1:4">
      <c r="A344" s="138"/>
      <c r="B344" s="136"/>
      <c r="C344" s="136"/>
      <c r="D344" s="137"/>
    </row>
    <row r="345" spans="1:4">
      <c r="A345" s="143" t="s">
        <v>234</v>
      </c>
      <c r="B345" s="136"/>
      <c r="C345" s="136"/>
      <c r="D345" s="137"/>
    </row>
    <row r="346" spans="1:4">
      <c r="A346" s="138"/>
      <c r="B346" s="136"/>
      <c r="C346" s="136"/>
      <c r="D346" s="137"/>
    </row>
    <row r="347" spans="1:4">
      <c r="A347" s="138" t="s">
        <v>231</v>
      </c>
      <c r="B347" s="136"/>
      <c r="C347" s="136"/>
      <c r="D347" s="137"/>
    </row>
    <row r="348" spans="1:4" ht="16.5">
      <c r="A348" s="139"/>
      <c r="B348" s="140"/>
      <c r="C348" s="140"/>
      <c r="D348" s="141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paperSize="9" scale="90" orientation="portrait" r:id="rId1"/>
  <headerFooter>
    <oddFooter>&amp;LKANO STATE, NIGERIA&amp;C&amp;P&amp;R1ST QUARTER 2025 BUDGET TRACKING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QUARTER BT 2025</vt:lpstr>
      <vt:lpstr>'1ST QUARTER BT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2024-08-12T20:40:26Z</dcterms:created>
  <dcterms:modified xsi:type="dcterms:W3CDTF">2025-07-26T18:41:19Z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3d7fdacdfe6f4e8a983cee559723b8ed</vt:lpwstr>
  </property>
</Properties>
</file>