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MADOBI GENERAL\"/>
    </mc:Choice>
  </mc:AlternateContent>
  <bookViews>
    <workbookView xWindow="0" yWindow="0" windowWidth="20490" windowHeight="7365"/>
  </bookViews>
  <sheets>
    <sheet name="MDB 1&amp;2 Q.BUDGET TRACKING" sheetId="2" r:id="rId1"/>
  </sheets>
  <definedNames>
    <definedName name="_xlnm.Print_Area" localSheetId="0">'MDB 1&amp;2 Q.BUDGET TRACKING'!$A$1:$D$337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6" i="2" l="1"/>
  <c r="D107" i="2"/>
  <c r="D106" i="2"/>
  <c r="D105" i="2"/>
  <c r="D9" i="2" l="1"/>
  <c r="C321" i="2"/>
  <c r="D321" i="2" s="1"/>
  <c r="D320" i="2"/>
  <c r="D319" i="2"/>
  <c r="D318" i="2"/>
  <c r="D317" i="2"/>
  <c r="D316" i="2"/>
  <c r="D315" i="2"/>
  <c r="D314" i="2"/>
  <c r="D313" i="2"/>
  <c r="D312" i="2"/>
  <c r="C310" i="2"/>
  <c r="D309" i="2"/>
  <c r="D308" i="2"/>
  <c r="D307" i="2"/>
  <c r="D306" i="2"/>
  <c r="D305" i="2"/>
  <c r="D304" i="2"/>
  <c r="D303" i="2"/>
  <c r="D302" i="2"/>
  <c r="C300" i="2"/>
  <c r="D299" i="2"/>
  <c r="D298" i="2"/>
  <c r="D297" i="2"/>
  <c r="D296" i="2"/>
  <c r="D295" i="2"/>
  <c r="D294" i="2"/>
  <c r="C292" i="2"/>
  <c r="D291" i="2"/>
  <c r="D290" i="2"/>
  <c r="D289" i="2"/>
  <c r="D288" i="2"/>
  <c r="D287" i="2"/>
  <c r="D286" i="2"/>
  <c r="C284" i="2"/>
  <c r="D283" i="2"/>
  <c r="D282" i="2"/>
  <c r="D281" i="2"/>
  <c r="D280" i="2"/>
  <c r="D279" i="2"/>
  <c r="D278" i="2"/>
  <c r="C276" i="2"/>
  <c r="D275" i="2"/>
  <c r="D274" i="2"/>
  <c r="D273" i="2"/>
  <c r="D272" i="2"/>
  <c r="D271" i="2"/>
  <c r="D270" i="2"/>
  <c r="C268" i="2"/>
  <c r="D267" i="2"/>
  <c r="D266" i="2"/>
  <c r="D265" i="2"/>
  <c r="D264" i="2"/>
  <c r="D263" i="2"/>
  <c r="D262" i="2"/>
  <c r="D261" i="2"/>
  <c r="D260" i="2"/>
  <c r="D259" i="2"/>
  <c r="D258" i="2"/>
  <c r="C256" i="2"/>
  <c r="D255" i="2"/>
  <c r="D254" i="2"/>
  <c r="D253" i="2"/>
  <c r="D252" i="2"/>
  <c r="D251" i="2"/>
  <c r="D250" i="2"/>
  <c r="C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C231" i="2"/>
  <c r="D230" i="2"/>
  <c r="D229" i="2"/>
  <c r="D228" i="2"/>
  <c r="D227" i="2"/>
  <c r="D226" i="2"/>
  <c r="D225" i="2"/>
  <c r="D224" i="2"/>
  <c r="D223" i="2"/>
  <c r="D222" i="2"/>
  <c r="C220" i="2"/>
  <c r="D218" i="2"/>
  <c r="D217" i="2"/>
  <c r="D216" i="2"/>
  <c r="D215" i="2"/>
  <c r="D214" i="2"/>
  <c r="D213" i="2"/>
  <c r="D212" i="2"/>
  <c r="C210" i="2"/>
  <c r="B210" i="2"/>
  <c r="D209" i="2"/>
  <c r="D208" i="2"/>
  <c r="D207" i="2"/>
  <c r="D206" i="2"/>
  <c r="D205" i="2"/>
  <c r="D204" i="2"/>
  <c r="C202" i="2"/>
  <c r="D201" i="2"/>
  <c r="D200" i="2"/>
  <c r="D199" i="2"/>
  <c r="D198" i="2"/>
  <c r="D197" i="2"/>
  <c r="D196" i="2"/>
  <c r="C194" i="2"/>
  <c r="D193" i="2"/>
  <c r="D192" i="2"/>
  <c r="D191" i="2"/>
  <c r="D190" i="2"/>
  <c r="D189" i="2"/>
  <c r="D188" i="2"/>
  <c r="C186" i="2"/>
  <c r="D185" i="2"/>
  <c r="D184" i="2"/>
  <c r="D183" i="2"/>
  <c r="D182" i="2"/>
  <c r="D181" i="2"/>
  <c r="D180" i="2"/>
  <c r="C178" i="2"/>
  <c r="D177" i="2"/>
  <c r="D176" i="2"/>
  <c r="D175" i="2"/>
  <c r="D174" i="2"/>
  <c r="D173" i="2"/>
  <c r="D172" i="2"/>
  <c r="D171" i="2"/>
  <c r="D170" i="2"/>
  <c r="D169" i="2"/>
  <c r="D168" i="2"/>
  <c r="C166" i="2"/>
  <c r="D165" i="2"/>
  <c r="D164" i="2"/>
  <c r="D163" i="2"/>
  <c r="D162" i="2"/>
  <c r="D161" i="2"/>
  <c r="D160" i="2"/>
  <c r="C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C141" i="2"/>
  <c r="D140" i="2"/>
  <c r="D139" i="2"/>
  <c r="D138" i="2"/>
  <c r="D137" i="2"/>
  <c r="D136" i="2"/>
  <c r="D135" i="2"/>
  <c r="D132" i="2"/>
  <c r="D131" i="2"/>
  <c r="D130" i="2"/>
  <c r="D129" i="2"/>
  <c r="D128" i="2"/>
  <c r="C322" i="2" l="1"/>
  <c r="D322" i="2" s="1"/>
  <c r="D210" i="2"/>
  <c r="C232" i="2"/>
  <c r="D122" i="2"/>
  <c r="D121" i="2"/>
  <c r="D120" i="2"/>
  <c r="D119" i="2"/>
  <c r="D117" i="2"/>
  <c r="D116" i="2"/>
  <c r="D115" i="2"/>
  <c r="D114" i="2"/>
  <c r="D113" i="2"/>
  <c r="D112" i="2"/>
  <c r="D111" i="2"/>
  <c r="D110" i="2"/>
  <c r="D109" i="2"/>
  <c r="D108" i="2"/>
  <c r="D104" i="2"/>
  <c r="D103" i="2"/>
  <c r="D102" i="2"/>
  <c r="D101" i="2"/>
  <c r="C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4" i="2"/>
  <c r="D73" i="2"/>
  <c r="D72" i="2"/>
  <c r="D71" i="2"/>
  <c r="D70" i="2"/>
  <c r="C68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5" i="2"/>
  <c r="D33" i="2"/>
  <c r="C32" i="2"/>
  <c r="D31" i="2"/>
  <c r="D30" i="2"/>
  <c r="D29" i="2"/>
  <c r="D28" i="2"/>
  <c r="D27" i="2"/>
  <c r="D26" i="2"/>
  <c r="D25" i="2"/>
  <c r="D24" i="2"/>
  <c r="D23" i="2"/>
  <c r="D22" i="2"/>
  <c r="D21" i="2"/>
  <c r="D20" i="2"/>
  <c r="D17" i="2"/>
  <c r="D16" i="2"/>
  <c r="D15" i="2"/>
  <c r="D14" i="2"/>
  <c r="C18" i="2"/>
  <c r="C323" i="2" l="1"/>
  <c r="D323" i="2" s="1"/>
  <c r="C123" i="2"/>
  <c r="C66" i="2"/>
  <c r="D7" i="2"/>
  <c r="B321" i="2"/>
  <c r="B310" i="2"/>
  <c r="D310" i="2" s="1"/>
  <c r="B300" i="2"/>
  <c r="D300" i="2" s="1"/>
  <c r="B292" i="2"/>
  <c r="D292" i="2" s="1"/>
  <c r="B284" i="2"/>
  <c r="D284" i="2" s="1"/>
  <c r="B276" i="2"/>
  <c r="D276" i="2" s="1"/>
  <c r="B268" i="2"/>
  <c r="D268" i="2" s="1"/>
  <c r="B256" i="2"/>
  <c r="D256" i="2" s="1"/>
  <c r="B248" i="2"/>
  <c r="D248" i="2" s="1"/>
  <c r="D234" i="2"/>
  <c r="B231" i="2"/>
  <c r="D231" i="2" s="1"/>
  <c r="B220" i="2"/>
  <c r="D220" i="2" s="1"/>
  <c r="D219" i="2"/>
  <c r="B202" i="2"/>
  <c r="D202" i="2" s="1"/>
  <c r="B194" i="2"/>
  <c r="D194" i="2" s="1"/>
  <c r="B186" i="2"/>
  <c r="D186" i="2" s="1"/>
  <c r="B178" i="2"/>
  <c r="D178" i="2" s="1"/>
  <c r="B166" i="2"/>
  <c r="D166" i="2" s="1"/>
  <c r="B158" i="2"/>
  <c r="D158" i="2" s="1"/>
  <c r="B141" i="2"/>
  <c r="D141" i="2" s="1"/>
  <c r="B99" i="2"/>
  <c r="D99" i="2" s="1"/>
  <c r="B68" i="2"/>
  <c r="D68" i="2" s="1"/>
  <c r="B32" i="2"/>
  <c r="B18" i="2"/>
  <c r="D18" i="2" s="1"/>
  <c r="D10" i="2"/>
  <c r="D8" i="2"/>
  <c r="C326" i="2" l="1"/>
  <c r="D326" i="2" s="1"/>
  <c r="B322" i="2"/>
  <c r="B66" i="2"/>
  <c r="D66" i="2" s="1"/>
  <c r="B123" i="2"/>
  <c r="D123" i="2" s="1"/>
  <c r="D32" i="2"/>
  <c r="B232" i="2"/>
  <c r="D232" i="2" s="1"/>
  <c r="B323" i="2" l="1"/>
</calcChain>
</file>

<file path=xl/sharedStrings.xml><?xml version="1.0" encoding="utf-8"?>
<sst xmlns="http://schemas.openxmlformats.org/spreadsheetml/2006/main" count="336" uniqueCount="245">
  <si>
    <t>MINISTRYFOR LOCAL GOVERNMENT &amp; CHIEFTANCY AFFAIRS</t>
  </si>
  <si>
    <t>KANO STATE GOVERNMENT</t>
  </si>
  <si>
    <t>QUATERLY BUDGET TRACKING TEMPLATE 1ST QUARTER JANUARY - MARCH 2025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</si>
  <si>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</si>
  <si>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</si>
  <si>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</si>
  <si>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</si>
  <si>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</si>
  <si>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</si>
  <si>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</si>
  <si>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</si>
  <si>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</si>
  <si>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</si>
  <si>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</si>
  <si>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</si>
  <si>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</si>
  <si>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</si>
  <si>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</si>
  <si>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</si>
  <si>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</si>
  <si>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</si>
  <si>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</si>
  <si>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</si>
  <si>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</si>
  <si>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</si>
  <si>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</si>
  <si>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</si>
  <si>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</si>
  <si>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</si>
  <si>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</si>
  <si>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</si>
  <si>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</si>
  <si>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</si>
  <si>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</si>
  <si>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</si>
  <si>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</si>
  <si>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</si>
  <si>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</si>
  <si>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</si>
  <si>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</si>
  <si>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</si>
  <si>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</si>
  <si>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</si>
  <si>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</si>
  <si>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</si>
  <si>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</si>
  <si>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</si>
  <si>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</si>
  <si>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</si>
  <si>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</si>
  <si>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</si>
  <si>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</si>
  <si>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</si>
  <si>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</si>
  <si>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</si>
  <si>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</si>
  <si>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</si>
  <si>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</si>
  <si>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</si>
  <si>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</si>
  <si>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</si>
  <si>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</si>
  <si>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</si>
  <si>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</si>
  <si>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</si>
  <si>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</si>
  <si>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</si>
  <si>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</si>
  <si>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</si>
  <si>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</si>
  <si>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</si>
  <si>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</si>
  <si>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</si>
  <si>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</si>
  <si>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</si>
  <si>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</si>
  <si>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</si>
  <si>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</si>
  <si>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</si>
  <si>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</si>
  <si>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</si>
  <si>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</si>
  <si>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</si>
  <si>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</si>
  <si>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</si>
  <si>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</si>
  <si>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</si>
  <si>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</si>
  <si>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</si>
  <si>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</si>
  <si>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</si>
  <si>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</si>
  <si>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</si>
  <si>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</si>
  <si>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</si>
  <si>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</si>
  <si>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</si>
  <si>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</si>
  <si>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</si>
  <si>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</si>
  <si>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</si>
  <si>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</si>
  <si>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</si>
  <si>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</si>
  <si>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</si>
  <si>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</si>
  <si>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</si>
  <si>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</si>
  <si>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</si>
  <si>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</si>
  <si>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</si>
  <si>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</si>
  <si>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</si>
  <si>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</si>
  <si>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</si>
  <si>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</si>
  <si>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</si>
  <si>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</si>
  <si>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</si>
  <si>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</si>
  <si>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 xml:space="preserve">(v) Others </t>
  </si>
  <si>
    <t>Insurance, Pension, Standardized Guarantee Scheme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</si>
  <si>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</si>
  <si>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</si>
  <si>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</si>
  <si>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</si>
  <si>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</si>
  <si>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</si>
  <si>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</si>
  <si>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</si>
  <si>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</si>
  <si>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</si>
  <si>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</si>
  <si>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</si>
  <si>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</si>
  <si>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</si>
  <si>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</si>
  <si>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</si>
  <si>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</si>
  <si>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</si>
  <si>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</si>
  <si>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</si>
  <si>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</si>
  <si>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</si>
  <si>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</si>
  <si>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</si>
  <si>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</si>
  <si>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</si>
  <si>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</si>
  <si>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</si>
  <si>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</si>
  <si>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</si>
  <si>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</si>
  <si>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</si>
  <si>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</si>
  <si>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</si>
  <si>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</si>
  <si>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</si>
  <si>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</si>
  <si>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</si>
  <si>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</si>
  <si>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</si>
  <si>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</si>
  <si>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</si>
  <si>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</si>
  <si>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</si>
  <si>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</si>
  <si>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</si>
  <si>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</si>
  <si>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</si>
  <si>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</si>
  <si>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</si>
  <si>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</si>
  <si>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</si>
  <si>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</si>
  <si>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</si>
  <si>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</si>
  <si>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</si>
  <si>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</si>
  <si>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</si>
  <si>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</si>
  <si>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</si>
  <si>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</si>
  <si>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</si>
  <si>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</si>
  <si>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</si>
  <si>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</si>
  <si>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</si>
  <si>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</si>
  <si>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</si>
  <si>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</si>
  <si>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</si>
  <si>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</si>
  <si>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</si>
  <si>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</si>
  <si>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</si>
  <si>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</si>
  <si>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</si>
  <si>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</si>
  <si>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</si>
  <si>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</si>
  <si>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</si>
  <si>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</si>
  <si>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</si>
  <si>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</si>
  <si>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</si>
  <si>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</si>
  <si>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</si>
  <si>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</si>
  <si>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</si>
  <si>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</si>
  <si>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</si>
  <si>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</si>
  <si>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</si>
  <si>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</si>
  <si>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</si>
  <si>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</si>
  <si>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</si>
  <si>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</si>
  <si>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</si>
  <si>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</si>
  <si>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</si>
  <si>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</si>
  <si>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</si>
  <si>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</si>
  <si>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</si>
  <si>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</si>
  <si>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</si>
  <si>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</si>
  <si>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</si>
  <si>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</si>
  <si>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</si>
  <si>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</si>
  <si>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 xml:space="preserve">                PRS DEPARTMENT</t>
  </si>
  <si>
    <t xml:space="preserve">                     KANO STATE</t>
  </si>
  <si>
    <t xml:space="preserve">Local Government:     MADOBI       KANO            State: </t>
  </si>
  <si>
    <t>Q1. 2025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</si>
  <si>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</si>
  <si>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t>Name:  ADO ABDURRAHMAN HOD  HOD PRS MADOBI</t>
  </si>
  <si>
    <t>Fax No: ……………………… Tel. No: 08178530028</t>
  </si>
  <si>
    <t>Signature:- FIRST BANK ACCT NO. 2015155906</t>
  </si>
  <si>
    <t xml:space="preserve">     MADOBILOCAL GOVERNMENT</t>
  </si>
  <si>
    <t>a</t>
  </si>
  <si>
    <t>Q2. 2025</t>
  </si>
  <si>
    <t xml:space="preserve">1ST &amp; 2ND 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</si>
</sst>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b/>
      <sz val="10"/>
      <color theme="1"/>
      <name val="Aharoni"/>
      <charset val="177"/>
    </font>
    <font>
      <b/>
      <sz val="11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Britannic Bold"/>
      <family val="2"/>
    </font>
    <font>
      <sz val="16"/>
      <color theme="1"/>
      <name val="Britannic Bold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1">
    <xf numFmtId="0" fontId="0" fillId="0" borderId="0" xfId="0"/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43" fontId="3" fillId="0" borderId="21" xfId="0" applyNumberFormat="1" applyFont="1" applyBorder="1" applyAlignment="1" applyProtection="1">
      <alignment horizontal="center"/>
      <protection locked="0"/>
    </xf>
    <xf numFmtId="43" fontId="3" fillId="0" borderId="12" xfId="0" applyNumberFormat="1" applyFont="1" applyBorder="1" applyAlignment="1" applyProtection="1">
      <alignment horizontal="center"/>
      <protection locked="0"/>
    </xf>
    <xf numFmtId="43" fontId="4" fillId="0" borderId="15" xfId="0" applyNumberFormat="1" applyFont="1" applyBorder="1" applyAlignment="1" applyProtection="1">
      <alignment horizontal="center"/>
      <protection locked="0"/>
    </xf>
    <xf numFmtId="43" fontId="4" fillId="0" borderId="23" xfId="0" applyNumberFormat="1" applyFont="1" applyBorder="1" applyAlignment="1" applyProtection="1">
      <alignment horizontal="center"/>
      <protection locked="0"/>
    </xf>
    <xf numFmtId="43" fontId="4" fillId="0" borderId="23" xfId="0" applyNumberFormat="1" applyFont="1" applyBorder="1" applyProtection="1"/>
    <xf numFmtId="43" fontId="4" fillId="0" borderId="23" xfId="0" applyNumberFormat="1" applyFont="1" applyBorder="1" applyProtection="1">
      <protection locked="0"/>
    </xf>
    <xf numFmtId="43" fontId="4" fillId="0" borderId="22" xfId="0" applyNumberFormat="1" applyFont="1" applyBorder="1" applyProtection="1">
      <protection locked="0"/>
    </xf>
    <xf numFmtId="43" fontId="4" fillId="4" borderId="23" xfId="0" applyNumberFormat="1" applyFont="1" applyFill="1" applyBorder="1" applyProtection="1">
      <protection locked="0"/>
    </xf>
    <xf numFmtId="43" fontId="3" fillId="4" borderId="16" xfId="0" applyNumberFormat="1" applyFont="1" applyFill="1" applyBorder="1" applyProtection="1">
      <protection locked="0"/>
    </xf>
    <xf numFmtId="43" fontId="3" fillId="0" borderId="16" xfId="0" applyNumberFormat="1" applyFont="1" applyBorder="1" applyProtection="1">
      <protection locked="0"/>
    </xf>
    <xf numFmtId="43" fontId="4" fillId="0" borderId="24" xfId="0" applyNumberFormat="1" applyFont="1" applyBorder="1" applyProtection="1">
      <protection locked="0"/>
    </xf>
    <xf numFmtId="43" fontId="3" fillId="0" borderId="14" xfId="0" applyNumberFormat="1" applyFont="1" applyBorder="1" applyProtection="1"/>
    <xf numFmtId="43" fontId="8" fillId="0" borderId="15" xfId="0" applyNumberFormat="1" applyFont="1" applyBorder="1" applyProtection="1">
      <protection locked="0"/>
    </xf>
    <xf numFmtId="43" fontId="3" fillId="5" borderId="9" xfId="0" applyNumberFormat="1" applyFont="1" applyFill="1" applyBorder="1" applyProtection="1"/>
    <xf numFmtId="43" fontId="4" fillId="0" borderId="23" xfId="0" applyNumberFormat="1" applyFont="1" applyBorder="1" applyAlignment="1" applyProtection="1">
      <alignment vertical="center"/>
      <protection locked="0"/>
    </xf>
    <xf numFmtId="43" fontId="4" fillId="0" borderId="23" xfId="0" applyNumberFormat="1" applyFont="1" applyBorder="1" applyAlignment="1" applyProtection="1">
      <protection locked="0"/>
    </xf>
    <xf numFmtId="0" fontId="4" fillId="0" borderId="0" xfId="0" applyFont="1" applyBorder="1"/>
    <xf numFmtId="43" fontId="3" fillId="6" borderId="23" xfId="0" applyNumberFormat="1" applyFont="1" applyFill="1" applyBorder="1" applyProtection="1">
      <protection locked="0"/>
    </xf>
    <xf numFmtId="43" fontId="3" fillId="6" borderId="14" xfId="0" applyNumberFormat="1" applyFont="1" applyFill="1" applyBorder="1" applyProtection="1"/>
    <xf numFmtId="43" fontId="3" fillId="0" borderId="23" xfId="0" applyNumberFormat="1" applyFont="1" applyBorder="1" applyProtection="1">
      <protection locked="0"/>
    </xf>
    <xf numFmtId="43" fontId="4" fillId="0" borderId="23" xfId="0" applyNumberFormat="1" applyFont="1" applyBorder="1" applyAlignment="1" applyProtection="1">
      <alignment vertical="top" wrapText="1"/>
      <protection locked="0"/>
    </xf>
    <xf numFmtId="43" fontId="4" fillId="0" borderId="22" xfId="0" applyNumberFormat="1" applyFont="1" applyBorder="1" applyAlignment="1" applyProtection="1">
      <alignment vertical="top" wrapText="1"/>
      <protection locked="0"/>
    </xf>
    <xf numFmtId="43" fontId="4" fillId="0" borderId="15" xfId="0" applyNumberFormat="1" applyFont="1" applyBorder="1"/>
    <xf numFmtId="43" fontId="3" fillId="5" borderId="21" xfId="0" applyNumberFormat="1" applyFont="1" applyFill="1" applyBorder="1" applyProtection="1"/>
    <xf numFmtId="43" fontId="3" fillId="5" borderId="12" xfId="0" applyNumberFormat="1" applyFont="1" applyFill="1" applyBorder="1" applyProtection="1"/>
    <xf numFmtId="43" fontId="0" fillId="0" borderId="0" xfId="1" applyFont="1"/>
    <xf numFmtId="43" fontId="4" fillId="0" borderId="23" xfId="0" applyNumberFormat="1" applyFont="1" applyBorder="1" applyAlignment="1" applyProtection="1">
      <alignment vertical="top"/>
      <protection locked="0"/>
    </xf>
    <xf numFmtId="0" fontId="4" fillId="0" borderId="23" xfId="0" applyFont="1" applyBorder="1"/>
    <xf numFmtId="43" fontId="4" fillId="0" borderId="24" xfId="0" applyNumberFormat="1" applyFont="1" applyBorder="1" applyAlignment="1" applyProtection="1">
      <alignment vertical="top" wrapText="1"/>
      <protection locked="0"/>
    </xf>
    <xf numFmtId="43" fontId="3" fillId="5" borderId="21" xfId="0" applyNumberFormat="1" applyFont="1" applyFill="1" applyBorder="1" applyAlignment="1" applyProtection="1">
      <alignment vertical="center" wrapText="1"/>
    </xf>
    <xf numFmtId="43" fontId="3" fillId="5" borderId="21" xfId="0" applyNumberFormat="1" applyFont="1" applyFill="1" applyBorder="1" applyAlignment="1" applyProtection="1">
      <alignment vertical="top" wrapText="1"/>
    </xf>
    <xf numFmtId="43" fontId="4" fillId="0" borderId="24" xfId="0" applyNumberFormat="1" applyFont="1" applyBorder="1" applyAlignment="1" applyProtection="1">
      <alignment vertical="center" wrapText="1"/>
      <protection locked="0"/>
    </xf>
    <xf numFmtId="43" fontId="4" fillId="0" borderId="24" xfId="0" applyNumberFormat="1" applyFont="1" applyBorder="1" applyAlignment="1" applyProtection="1">
      <alignment vertical="center"/>
      <protection locked="0"/>
    </xf>
    <xf numFmtId="43" fontId="3" fillId="6" borderId="27" xfId="0" applyNumberFormat="1" applyFont="1" applyFill="1" applyBorder="1" applyProtection="1"/>
    <xf numFmtId="43" fontId="3" fillId="5" borderId="11" xfId="0" applyNumberFormat="1" applyFont="1" applyFill="1" applyBorder="1" applyAlignment="1" applyProtection="1">
      <alignment vertical="top" wrapText="1"/>
    </xf>
    <xf numFmtId="43" fontId="3" fillId="5" borderId="3" xfId="0" applyNumberFormat="1" applyFont="1" applyFill="1" applyBorder="1" applyProtection="1"/>
    <xf numFmtId="43" fontId="3" fillId="5" borderId="28" xfId="0" applyNumberFormat="1" applyFont="1" applyFill="1" applyBorder="1" applyProtection="1"/>
    <xf numFmtId="43" fontId="3" fillId="7" borderId="9" xfId="0" applyNumberFormat="1" applyFont="1" applyFill="1" applyBorder="1" applyProtection="1"/>
    <xf numFmtId="43" fontId="3" fillId="3" borderId="27" xfId="0" applyNumberFormat="1" applyFont="1" applyFill="1" applyBorder="1" applyProtection="1">
      <protection locked="0"/>
    </xf>
    <xf numFmtId="43" fontId="3" fillId="3" borderId="27" xfId="0" applyNumberFormat="1" applyFont="1" applyFill="1" applyBorder="1" applyProtection="1"/>
    <xf numFmtId="0" fontId="13" fillId="8" borderId="1" xfId="0" applyFont="1" applyFill="1" applyBorder="1" applyAlignment="1" applyProtection="1">
      <alignment horizontal="left" vertical="top"/>
      <protection locked="0"/>
    </xf>
    <xf numFmtId="0" fontId="7" fillId="8" borderId="2" xfId="0" applyFont="1" applyFill="1" applyBorder="1"/>
    <xf numFmtId="0" fontId="5" fillId="8" borderId="3" xfId="0" applyFont="1" applyFill="1" applyBorder="1"/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43" fontId="16" fillId="0" borderId="5" xfId="1" applyNumberFormat="1" applyFont="1" applyBorder="1" applyProtection="1">
      <protection locked="0"/>
    </xf>
    <xf numFmtId="43" fontId="15" fillId="0" borderId="0" xfId="1" applyNumberFormat="1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8" fillId="0" borderId="0" xfId="0" applyFont="1" applyProtection="1">
      <protection locked="0"/>
    </xf>
    <xf numFmtId="43" fontId="18" fillId="0" borderId="0" xfId="0" applyNumberFormat="1" applyFont="1" applyProtection="1">
      <protection locked="0"/>
    </xf>
    <xf numFmtId="43" fontId="19" fillId="0" borderId="0" xfId="0" applyNumberFormat="1" applyFont="1" applyProtection="1">
      <protection locked="0"/>
    </xf>
    <xf numFmtId="43" fontId="3" fillId="2" borderId="14" xfId="0" applyNumberFormat="1" applyFont="1" applyFill="1" applyBorder="1" applyProtection="1"/>
    <xf numFmtId="43" fontId="3" fillId="2" borderId="25" xfId="0" applyNumberFormat="1" applyFont="1" applyFill="1" applyBorder="1" applyProtection="1"/>
    <xf numFmtId="0" fontId="0" fillId="0" borderId="0" xfId="0" applyFont="1"/>
    <xf numFmtId="0" fontId="5" fillId="0" borderId="20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wrapText="1"/>
      <protection locked="0"/>
    </xf>
    <xf numFmtId="43" fontId="4" fillId="2" borderId="14" xfId="0" applyNumberFormat="1" applyFont="1" applyFill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wrapText="1"/>
      <protection locked="0"/>
    </xf>
    <xf numFmtId="0" fontId="6" fillId="0" borderId="30" xfId="0" applyFont="1" applyBorder="1" applyAlignment="1" applyProtection="1">
      <alignment wrapText="1"/>
      <protection locked="0"/>
    </xf>
    <xf numFmtId="0" fontId="7" fillId="4" borderId="18" xfId="0" applyFont="1" applyFill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4" fillId="0" borderId="30" xfId="0" applyFont="1" applyBorder="1" applyAlignment="1" applyProtection="1">
      <alignment horizontal="left" indent="1"/>
      <protection locked="0"/>
    </xf>
    <xf numFmtId="0" fontId="4" fillId="0" borderId="31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indent="1"/>
      <protection locked="0"/>
    </xf>
    <xf numFmtId="0" fontId="4" fillId="0" borderId="18" xfId="0" applyFont="1" applyBorder="1" applyAlignment="1" applyProtection="1">
      <alignment horizontal="left" indent="1"/>
      <protection locked="0"/>
    </xf>
    <xf numFmtId="0" fontId="4" fillId="0" borderId="19" xfId="0" applyFont="1" applyBorder="1" applyAlignment="1" applyProtection="1">
      <alignment horizontal="left" indent="1"/>
      <protection locked="0"/>
    </xf>
    <xf numFmtId="0" fontId="3" fillId="0" borderId="18" xfId="0" applyFont="1" applyBorder="1" applyAlignment="1" applyProtection="1">
      <alignment horizontal="left" indent="1"/>
      <protection locked="0"/>
    </xf>
    <xf numFmtId="0" fontId="4" fillId="0" borderId="18" xfId="0" applyFont="1" applyBorder="1" applyAlignment="1" applyProtection="1">
      <alignment horizontal="left" wrapText="1" inden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wrapText="1" inden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4" fillId="0" borderId="18" xfId="0" applyFont="1" applyFill="1" applyBorder="1" applyAlignment="1" applyProtection="1">
      <alignment horizontal="left" wrapText="1" indent="1"/>
      <protection locked="0"/>
    </xf>
    <xf numFmtId="0" fontId="4" fillId="0" borderId="18" xfId="0" applyFont="1" applyFill="1" applyBorder="1" applyAlignment="1" applyProtection="1">
      <alignment horizontal="left" wrapText="1" indent="2"/>
      <protection locked="0"/>
    </xf>
    <xf numFmtId="0" fontId="4" fillId="0" borderId="18" xfId="0" applyFont="1" applyFill="1" applyBorder="1" applyAlignment="1" applyProtection="1">
      <alignment horizontal="left"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3" fontId="4" fillId="0" borderId="18" xfId="1" applyFont="1" applyBorder="1" applyAlignment="1" applyProtection="1">
      <alignment horizontal="left" vertical="top" wrapText="1" indent="1"/>
      <protection locked="0"/>
    </xf>
    <xf numFmtId="43" fontId="3" fillId="0" borderId="18" xfId="1" applyFont="1" applyBorder="1" applyAlignment="1" applyProtection="1">
      <alignment vertical="top" wrapText="1"/>
      <protection locked="0"/>
    </xf>
    <xf numFmtId="43" fontId="4" fillId="0" borderId="18" xfId="1" applyFont="1" applyBorder="1" applyAlignment="1" applyProtection="1">
      <alignment horizontal="left" indent="1"/>
      <protection locked="0"/>
    </xf>
    <xf numFmtId="0" fontId="4" fillId="2" borderId="18" xfId="0" applyFont="1" applyFill="1" applyBorder="1" applyAlignment="1" applyProtection="1">
      <alignment horizontal="left" inden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 indent="2"/>
      <protection locked="0"/>
    </xf>
    <xf numFmtId="0" fontId="4" fillId="0" borderId="18" xfId="0" applyFont="1" applyBorder="1" applyAlignment="1" applyProtection="1">
      <alignment horizontal="left" indent="7"/>
      <protection locked="0"/>
    </xf>
    <xf numFmtId="0" fontId="9" fillId="0" borderId="18" xfId="0" applyFont="1" applyBorder="1" applyAlignment="1" applyProtection="1">
      <alignment horizontal="left" wrapText="1" indent="7"/>
      <protection locked="0"/>
    </xf>
    <xf numFmtId="0" fontId="4" fillId="0" borderId="18" xfId="0" applyFont="1" applyBorder="1" applyAlignment="1" applyProtection="1">
      <alignment horizontal="left" wrapText="1" indent="2"/>
      <protection locked="0"/>
    </xf>
    <xf numFmtId="0" fontId="5" fillId="0" borderId="18" xfId="0" applyFont="1" applyBorder="1" applyAlignment="1" applyProtection="1">
      <alignment horizontal="left" indent="2"/>
      <protection locked="0"/>
    </xf>
    <xf numFmtId="0" fontId="4" fillId="0" borderId="19" xfId="0" applyFont="1" applyBorder="1" applyAlignment="1" applyProtection="1">
      <alignment horizontal="left" indent="2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10" fillId="0" borderId="18" xfId="0" applyFont="1" applyBorder="1" applyAlignment="1" applyProtection="1">
      <alignment vertical="top"/>
      <protection locked="0"/>
    </xf>
    <xf numFmtId="0" fontId="11" fillId="0" borderId="18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horizontal="left" vertical="top" indent="2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Protection="1"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7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17" fillId="0" borderId="6" xfId="0" applyFont="1" applyBorder="1" applyProtection="1">
      <protection locked="0"/>
    </xf>
    <xf numFmtId="43" fontId="4" fillId="0" borderId="22" xfId="0" applyNumberFormat="1" applyFont="1" applyBorder="1" applyAlignment="1" applyProtection="1">
      <alignment vertical="top"/>
      <protection locked="0"/>
    </xf>
    <xf numFmtId="43" fontId="4" fillId="0" borderId="32" xfId="1" applyFont="1" applyBorder="1" applyAlignment="1" applyProtection="1">
      <alignment horizontal="left" indent="1"/>
      <protection locked="0"/>
    </xf>
    <xf numFmtId="43" fontId="4" fillId="0" borderId="33" xfId="0" applyNumberFormat="1" applyFont="1" applyBorder="1" applyProtection="1">
      <protection locked="0"/>
    </xf>
    <xf numFmtId="43" fontId="3" fillId="2" borderId="37" xfId="0" applyNumberFormat="1" applyFont="1" applyFill="1" applyBorder="1" applyProtection="1"/>
    <xf numFmtId="0" fontId="4" fillId="2" borderId="32" xfId="0" applyFont="1" applyFill="1" applyBorder="1" applyAlignment="1" applyProtection="1">
      <alignment horizontal="left" wrapText="1" indent="1"/>
      <protection locked="0"/>
    </xf>
    <xf numFmtId="43" fontId="4" fillId="0" borderId="36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43" fontId="4" fillId="0" borderId="38" xfId="0" applyNumberFormat="1" applyFont="1" applyBorder="1" applyAlignment="1" applyProtection="1">
      <alignment vertical="top" wrapText="1"/>
      <protection locked="0"/>
    </xf>
    <xf numFmtId="43" fontId="3" fillId="0" borderId="39" xfId="0" applyNumberFormat="1" applyFont="1" applyBorder="1" applyProtection="1"/>
    <xf numFmtId="0" fontId="22" fillId="0" borderId="4" xfId="0" applyFont="1" applyBorder="1" applyProtection="1">
      <protection locked="0"/>
    </xf>
    <xf numFmtId="0" fontId="23" fillId="0" borderId="4" xfId="0" applyFont="1" applyBorder="1" applyAlignment="1" applyProtection="1">
      <protection locked="0"/>
    </xf>
    <xf numFmtId="0" fontId="4" fillId="0" borderId="40" xfId="0" applyFont="1" applyBorder="1" applyAlignment="1" applyProtection="1">
      <alignment horizontal="left"/>
      <protection locked="0"/>
    </xf>
    <xf numFmtId="0" fontId="4" fillId="0" borderId="41" xfId="0" applyFont="1" applyBorder="1" applyAlignment="1" applyProtection="1">
      <alignment horizontal="left" vertical="top" wrapText="1"/>
      <protection locked="0"/>
    </xf>
    <xf numFmtId="43" fontId="3" fillId="0" borderId="37" xfId="0" applyNumberFormat="1" applyFont="1" applyBorder="1" applyProtection="1"/>
    <xf numFmtId="0" fontId="4" fillId="0" borderId="1" xfId="0" applyFont="1" applyBorder="1" applyAlignment="1" applyProtection="1">
      <alignment horizontal="left"/>
      <protection locked="0"/>
    </xf>
    <xf numFmtId="0" fontId="4" fillId="0" borderId="41" xfId="0" applyFont="1" applyBorder="1" applyAlignment="1" applyProtection="1">
      <alignment horizontal="left"/>
      <protection locked="0"/>
    </xf>
    <xf numFmtId="0" fontId="3" fillId="0" borderId="32" xfId="0" applyFont="1" applyBorder="1" applyProtection="1">
      <protection locked="0"/>
    </xf>
    <xf numFmtId="43" fontId="4" fillId="0" borderId="22" xfId="0" applyNumberFormat="1" applyFont="1" applyBorder="1" applyAlignment="1" applyProtection="1">
      <alignment horizontal="center"/>
      <protection locked="0"/>
    </xf>
    <xf numFmtId="43" fontId="4" fillId="0" borderId="22" xfId="0" applyNumberFormat="1" applyFont="1" applyBorder="1" applyProtection="1"/>
    <xf numFmtId="43" fontId="4" fillId="0" borderId="42" xfId="0" applyNumberFormat="1" applyFont="1" applyBorder="1" applyProtection="1"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43" fontId="4" fillId="0" borderId="43" xfId="0" applyNumberFormat="1" applyFont="1" applyBorder="1" applyProtection="1">
      <protection locked="0"/>
    </xf>
    <xf numFmtId="43" fontId="4" fillId="0" borderId="22" xfId="0" applyNumberFormat="1" applyFont="1" applyBorder="1" applyAlignment="1" applyProtection="1">
      <protection locked="0"/>
    </xf>
    <xf numFmtId="43" fontId="3" fillId="0" borderId="22" xfId="0" applyNumberFormat="1" applyFont="1" applyBorder="1" applyProtection="1">
      <protection locked="0"/>
    </xf>
    <xf numFmtId="43" fontId="4" fillId="0" borderId="22" xfId="0" applyNumberFormat="1" applyFont="1" applyBorder="1"/>
    <xf numFmtId="0" fontId="4" fillId="0" borderId="22" xfId="0" applyFont="1" applyBorder="1"/>
    <xf numFmtId="43" fontId="4" fillId="0" borderId="42" xfId="0" applyNumberFormat="1" applyFont="1" applyBorder="1" applyAlignment="1" applyProtection="1">
      <alignment vertical="top" wrapText="1"/>
      <protection locked="0"/>
    </xf>
    <xf numFmtId="43" fontId="4" fillId="0" borderId="42" xfId="0" applyNumberFormat="1" applyFont="1" applyBorder="1" applyAlignment="1" applyProtection="1">
      <alignment vertical="center" wrapText="1"/>
      <protection locked="0"/>
    </xf>
    <xf numFmtId="43" fontId="4" fillId="0" borderId="42" xfId="0" applyNumberFormat="1" applyFont="1" applyBorder="1" applyAlignment="1" applyProtection="1">
      <alignment vertical="center"/>
      <protection locked="0"/>
    </xf>
    <xf numFmtId="43" fontId="4" fillId="0" borderId="38" xfId="0" applyNumberFormat="1" applyFont="1" applyBorder="1" applyProtection="1">
      <protection locked="0"/>
    </xf>
    <xf numFmtId="0" fontId="3" fillId="2" borderId="30" xfId="0" applyFont="1" applyFill="1" applyBorder="1" applyAlignment="1" applyProtection="1">
      <alignment horizontal="left"/>
      <protection locked="0"/>
    </xf>
    <xf numFmtId="43" fontId="4" fillId="5" borderId="44" xfId="0" applyNumberFormat="1" applyFont="1" applyFill="1" applyBorder="1" applyProtection="1">
      <protection locked="0"/>
    </xf>
    <xf numFmtId="43" fontId="3" fillId="5" borderId="44" xfId="0" applyNumberFormat="1" applyFont="1" applyFill="1" applyBorder="1" applyProtection="1">
      <protection locked="0"/>
    </xf>
    <xf numFmtId="0" fontId="3" fillId="5" borderId="20" xfId="0" applyFont="1" applyFill="1" applyBorder="1" applyAlignment="1" applyProtection="1">
      <alignment wrapText="1"/>
      <protection locked="0"/>
    </xf>
    <xf numFmtId="43" fontId="3" fillId="5" borderId="10" xfId="0" applyNumberFormat="1" applyFont="1" applyFill="1" applyBorder="1" applyProtection="1"/>
    <xf numFmtId="0" fontId="3" fillId="0" borderId="29" xfId="0" applyFont="1" applyBorder="1" applyAlignment="1" applyProtection="1">
      <alignment horizontal="left" wrapText="1"/>
      <protection locked="0"/>
    </xf>
    <xf numFmtId="0" fontId="3" fillId="5" borderId="20" xfId="0" applyFont="1" applyFill="1" applyBorder="1" applyAlignment="1" applyProtection="1">
      <alignment vertical="center"/>
      <protection locked="0"/>
    </xf>
    <xf numFmtId="43" fontId="3" fillId="5" borderId="21" xfId="0" applyNumberFormat="1" applyFont="1" applyFill="1" applyBorder="1" applyAlignment="1" applyProtection="1">
      <alignment vertical="center"/>
    </xf>
    <xf numFmtId="43" fontId="4" fillId="0" borderId="15" xfId="0" applyNumberFormat="1" applyFont="1" applyBorder="1" applyAlignment="1" applyProtection="1">
      <alignment vertical="top"/>
      <protection locked="0"/>
    </xf>
    <xf numFmtId="43" fontId="3" fillId="0" borderId="16" xfId="0" applyNumberFormat="1" applyFont="1" applyBorder="1" applyProtection="1"/>
    <xf numFmtId="0" fontId="4" fillId="0" borderId="13" xfId="0" applyFont="1" applyBorder="1"/>
    <xf numFmtId="0" fontId="3" fillId="0" borderId="14" xfId="0" applyFont="1" applyBorder="1"/>
    <xf numFmtId="43" fontId="3" fillId="5" borderId="10" xfId="0" applyNumberFormat="1" applyFont="1" applyFill="1" applyBorder="1" applyAlignment="1" applyProtection="1">
      <alignment vertical="center"/>
    </xf>
    <xf numFmtId="43" fontId="3" fillId="5" borderId="9" xfId="0" applyNumberFormat="1" applyFont="1" applyFill="1" applyBorder="1" applyAlignment="1" applyProtection="1">
      <alignment vertical="center"/>
    </xf>
    <xf numFmtId="43" fontId="4" fillId="0" borderId="24" xfId="0" applyNumberFormat="1" applyFont="1" applyBorder="1" applyAlignment="1" applyProtection="1">
      <alignment vertical="top"/>
      <protection locked="0"/>
    </xf>
    <xf numFmtId="43" fontId="4" fillId="0" borderId="42" xfId="0" applyNumberFormat="1" applyFont="1" applyBorder="1" applyAlignment="1" applyProtection="1">
      <alignment vertical="top"/>
      <protection locked="0"/>
    </xf>
    <xf numFmtId="43" fontId="3" fillId="5" borderId="44" xfId="0" applyNumberFormat="1" applyFont="1" applyFill="1" applyBorder="1"/>
    <xf numFmtId="43" fontId="3" fillId="5" borderId="26" xfId="0" applyNumberFormat="1" applyFont="1" applyFill="1" applyBorder="1"/>
    <xf numFmtId="0" fontId="3" fillId="6" borderId="30" xfId="0" applyFont="1" applyFill="1" applyBorder="1" applyAlignment="1" applyProtection="1">
      <alignment horizontal="left"/>
      <protection locked="0"/>
    </xf>
    <xf numFmtId="43" fontId="3" fillId="6" borderId="9" xfId="0" applyNumberFormat="1" applyFont="1" applyFill="1" applyBorder="1" applyAlignment="1" applyProtection="1">
      <alignment vertical="top" wrapText="1"/>
    </xf>
    <xf numFmtId="43" fontId="4" fillId="0" borderId="15" xfId="0" applyNumberFormat="1" applyFont="1" applyBorder="1" applyProtection="1">
      <protection locked="0"/>
    </xf>
    <xf numFmtId="43" fontId="4" fillId="0" borderId="15" xfId="0" applyNumberFormat="1" applyFont="1" applyBorder="1" applyAlignment="1" applyProtection="1">
      <alignment vertical="top" wrapText="1"/>
      <protection locked="0"/>
    </xf>
    <xf numFmtId="43" fontId="3" fillId="0" borderId="15" xfId="0" applyNumberFormat="1" applyFont="1" applyBorder="1" applyProtection="1">
      <protection locked="0"/>
    </xf>
    <xf numFmtId="0" fontId="3" fillId="0" borderId="17" xfId="0" applyFont="1" applyBorder="1" applyProtection="1">
      <protection locked="0"/>
    </xf>
    <xf numFmtId="43" fontId="3" fillId="5" borderId="45" xfId="0" applyNumberFormat="1" applyFont="1" applyFill="1" applyBorder="1" applyAlignment="1" applyProtection="1">
      <alignment vertical="top" wrapText="1"/>
    </xf>
    <xf numFmtId="43" fontId="3" fillId="5" borderId="27" xfId="0" applyNumberFormat="1" applyFont="1" applyFill="1" applyBorder="1" applyProtection="1"/>
    <xf numFmtId="43" fontId="4" fillId="0" borderId="19" xfId="1" applyFont="1" applyBorder="1" applyAlignment="1" applyProtection="1">
      <alignment horizontal="left" indent="1"/>
      <protection locked="0"/>
    </xf>
    <xf numFmtId="43" fontId="3" fillId="5" borderId="6" xfId="0" applyNumberFormat="1" applyFont="1" applyFill="1" applyBorder="1" applyProtection="1">
      <protection locked="0"/>
    </xf>
    <xf numFmtId="43" fontId="3" fillId="5" borderId="43" xfId="0" applyNumberFormat="1" applyFont="1" applyFill="1" applyBorder="1" applyProtection="1">
      <protection locked="0"/>
    </xf>
    <xf numFmtId="43" fontId="3" fillId="5" borderId="37" xfId="0" applyNumberFormat="1" applyFont="1" applyFill="1" applyBorder="1" applyProtection="1"/>
    <xf numFmtId="43" fontId="3" fillId="2" borderId="34" xfId="0" applyNumberFormat="1" applyFont="1" applyFill="1" applyBorder="1" applyProtection="1"/>
    <xf numFmtId="0" fontId="4" fillId="0" borderId="35" xfId="0" applyFont="1" applyBorder="1" applyAlignment="1" applyProtection="1">
      <alignment horizontal="left" indent="1"/>
      <protection locked="0"/>
    </xf>
    <xf numFmtId="0" fontId="11" fillId="0" borderId="19" xfId="0" applyFont="1" applyBorder="1" applyAlignment="1" applyProtection="1">
      <alignment vertical="top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11" fillId="0" borderId="32" xfId="0" applyFont="1" applyBorder="1" applyAlignment="1" applyProtection="1">
      <alignment vertical="top"/>
      <protection locked="0"/>
    </xf>
    <xf numFmtId="43" fontId="4" fillId="0" borderId="33" xfId="0" applyNumberFormat="1" applyFont="1" applyBorder="1" applyAlignment="1" applyProtection="1">
      <alignment vertical="top"/>
      <protection locked="0"/>
    </xf>
    <xf numFmtId="43" fontId="3" fillId="2" borderId="16" xfId="0" applyNumberFormat="1" applyFont="1" applyFill="1" applyBorder="1" applyProtection="1"/>
    <xf numFmtId="0" fontId="3" fillId="0" borderId="41" xfId="0" applyFont="1" applyBorder="1" applyAlignment="1" applyProtection="1">
      <alignment horizontal="center" vertical="top"/>
      <protection locked="0"/>
    </xf>
    <xf numFmtId="0" fontId="4" fillId="2" borderId="19" xfId="0" applyFont="1" applyFill="1" applyBorder="1" applyAlignment="1" applyProtection="1">
      <alignment horizontal="left" wrapText="1" indent="1"/>
      <protection locked="0"/>
    </xf>
    <xf numFmtId="0" fontId="4" fillId="0" borderId="35" xfId="0" applyFont="1" applyFill="1" applyBorder="1" applyAlignment="1" applyProtection="1">
      <alignment horizontal="left" wrapText="1" indent="1"/>
      <protection locked="0"/>
    </xf>
    <xf numFmtId="43" fontId="4" fillId="2" borderId="36" xfId="0" applyNumberFormat="1" applyFont="1" applyFill="1" applyBorder="1" applyProtection="1">
      <protection locked="0"/>
    </xf>
    <xf numFmtId="43" fontId="4" fillId="2" borderId="43" xfId="0" applyNumberFormat="1" applyFont="1" applyFill="1" applyBorder="1" applyProtection="1">
      <protection locked="0"/>
    </xf>
    <xf numFmtId="0" fontId="20" fillId="0" borderId="4" xfId="0" applyFont="1" applyBorder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5" xfId="0" applyFont="1" applyBorder="1" applyAlignment="1" applyProtection="1">
      <alignment horizontal="center" wrapText="1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3" xfId="0" applyFont="1" applyBorder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329</xdr:row>
      <xdr:rowOff>85725</xdr:rowOff>
    </xdr:from>
    <xdr:to>
      <xdr:col>3</xdr:col>
      <xdr:colOff>9526</xdr:colOff>
      <xdr:row>333</xdr:row>
      <xdr:rowOff>61479</xdr:rowOff>
    </xdr:to>
    <xdr:sp macro="" textlink="">
      <xdr:nvSpPr>
        <xdr:cNvPr id="2" name="Rounded Rectangle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3324226" y="70018275"/>
          <a:ext cx="2076450" cy="813954"/>
        </a:xfrm>
        <a:prstGeom prst="roundRect">
          <a:avLst/>
        </a:prstGeom>
        <a:noFill/>
        <a:ln w="3175">
          <a:solidFill>
            <a:srgbClr val="00206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05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7"/>
  <sheetViews>
    <sheetView tabSelected="1" zoomScaleNormal="100" workbookViewId="0">
      <selection activeCell="C11" sqref="C11"/>
    </sheetView>
  </sheetViews>
  <sheetFormatPr defaultRowHeight="15" x14ac:dyDescent="0.25"/>
  <cols>
    <col min="1" max="1" width="46.85546875" style="54" customWidth="1"/>
    <col min="2" max="3" width="17" style="55" customWidth="1"/>
    <col min="4" max="4" width="23" style="56" customWidth="1"/>
    <col min="6" max="6" width="18.28515625" customWidth="1"/>
    <col min="7" max="7" width="15.42578125" customWidth="1"/>
  </cols>
  <sheetData>
    <row r="1" spans="1:8" ht="15.75" thickBot="1" x14ac:dyDescent="0.3">
      <c r="C1" s="55" t="s">
        <v>242</v>
      </c>
    </row>
    <row r="2" spans="1:8" ht="19.5" x14ac:dyDescent="0.25">
      <c r="A2" s="192" t="s">
        <v>0</v>
      </c>
      <c r="B2" s="193"/>
      <c r="C2" s="193"/>
      <c r="D2" s="194"/>
    </row>
    <row r="3" spans="1:8" ht="19.5" x14ac:dyDescent="0.25">
      <c r="A3" s="195" t="s">
        <v>1</v>
      </c>
      <c r="B3" s="196"/>
      <c r="C3" s="196"/>
      <c r="D3" s="197"/>
    </row>
    <row r="4" spans="1:8" ht="15.75" customHeight="1" x14ac:dyDescent="0.25">
      <c r="A4" s="189" t="s">
        <v>2</v>
      </c>
      <c r="B4" s="190"/>
      <c r="C4" s="190"/>
      <c r="D4" s="191"/>
      <c r="E4" s="59"/>
      <c r="F4" s="59"/>
      <c r="G4" s="59"/>
      <c r="H4" s="59"/>
    </row>
    <row r="5" spans="1:8" ht="17.25" thickBot="1" x14ac:dyDescent="0.35">
      <c r="A5" s="198" t="s">
        <v>235</v>
      </c>
      <c r="B5" s="199"/>
      <c r="C5" s="199"/>
      <c r="D5" s="200"/>
    </row>
    <row r="6" spans="1:8" ht="17.25" thickBot="1" x14ac:dyDescent="0.35">
      <c r="A6" s="60" t="s">
        <v>3</v>
      </c>
      <c r="B6" s="3" t="s">
        <v>236</v>
      </c>
      <c r="C6" s="3" t="s">
        <v>243</v>
      </c>
      <c r="D6" s="4" t="s">
        <v>244</v>
      </c>
    </row>
    <row r="7" spans="1:8" ht="16.5" x14ac:dyDescent="0.3">
      <c r="A7" s="61" t="s">
        <v>4</v>
      </c>
      <c r="B7" s="5">
        <v>1110560.45</v>
      </c>
      <c r="C7" s="6">
        <v>1414986.96</v>
      </c>
      <c r="D7" s="62">
        <f>B7</f>
        <v>1110560.45</v>
      </c>
    </row>
    <row r="8" spans="1:8" ht="15" customHeight="1" x14ac:dyDescent="0.3">
      <c r="A8" s="63" t="s">
        <v>5</v>
      </c>
      <c r="B8" s="7"/>
      <c r="C8" s="135"/>
      <c r="D8" s="57">
        <f>SUM(B8:B8)</f>
        <v>0</v>
      </c>
    </row>
    <row r="9" spans="1:8" ht="16.5" x14ac:dyDescent="0.3">
      <c r="A9" s="64" t="s">
        <v>6</v>
      </c>
      <c r="B9" s="6">
        <v>1414986.96</v>
      </c>
      <c r="C9" s="134">
        <v>234121.89</v>
      </c>
      <c r="D9" s="62">
        <f>C9</f>
        <v>234121.89</v>
      </c>
    </row>
    <row r="10" spans="1:8" ht="15" customHeight="1" x14ac:dyDescent="0.3">
      <c r="A10" s="65" t="s">
        <v>7</v>
      </c>
      <c r="B10" s="8"/>
      <c r="C10" s="9"/>
      <c r="D10" s="57">
        <f>SUM(B10:B10)</f>
        <v>0</v>
      </c>
    </row>
    <row r="11" spans="1:8" ht="16.5" x14ac:dyDescent="0.3">
      <c r="A11" s="66"/>
      <c r="B11" s="10">
        <v>0</v>
      </c>
      <c r="C11" s="10"/>
      <c r="D11" s="11"/>
    </row>
    <row r="12" spans="1:8" ht="16.5" x14ac:dyDescent="0.3">
      <c r="A12" s="67" t="s">
        <v>8</v>
      </c>
      <c r="B12" s="8"/>
      <c r="C12" s="8"/>
      <c r="D12" s="12"/>
    </row>
    <row r="13" spans="1:8" ht="16.5" x14ac:dyDescent="0.3">
      <c r="A13" s="68" t="s">
        <v>9</v>
      </c>
      <c r="B13" s="8"/>
      <c r="C13" s="8"/>
      <c r="D13" s="12"/>
    </row>
    <row r="14" spans="1:8" ht="16.5" x14ac:dyDescent="0.3">
      <c r="A14" s="69" t="s">
        <v>10</v>
      </c>
      <c r="B14" s="8">
        <v>9780954.5399999991</v>
      </c>
      <c r="C14" s="9">
        <v>9654231.8699999992</v>
      </c>
      <c r="D14" s="57">
        <f>SUM(B14:C14)</f>
        <v>19435186.409999996</v>
      </c>
    </row>
    <row r="15" spans="1:8" ht="16.5" x14ac:dyDescent="0.3">
      <c r="A15" s="69" t="s">
        <v>11</v>
      </c>
      <c r="B15" s="8">
        <v>0</v>
      </c>
      <c r="C15" s="9"/>
      <c r="D15" s="57">
        <f t="shared" ref="D15:D17" si="0">SUM(B15:C15)</f>
        <v>0</v>
      </c>
    </row>
    <row r="16" spans="1:8" ht="16.5" x14ac:dyDescent="0.3">
      <c r="A16" s="69" t="s">
        <v>12</v>
      </c>
      <c r="B16" s="8"/>
      <c r="C16" s="9"/>
      <c r="D16" s="57">
        <f t="shared" si="0"/>
        <v>0</v>
      </c>
    </row>
    <row r="17" spans="1:7" ht="17.25" thickBot="1" x14ac:dyDescent="0.35">
      <c r="A17" s="70" t="s">
        <v>13</v>
      </c>
      <c r="B17" s="13">
        <v>1817433.45</v>
      </c>
      <c r="C17" s="136">
        <v>1564967.23</v>
      </c>
      <c r="D17" s="57">
        <f t="shared" si="0"/>
        <v>3382400.6799999997</v>
      </c>
    </row>
    <row r="18" spans="1:7" ht="17.25" thickBot="1" x14ac:dyDescent="0.35">
      <c r="A18" s="147" t="s">
        <v>14</v>
      </c>
      <c r="B18" s="148">
        <f>SUM(B14:B17)</f>
        <v>11598387.989999998</v>
      </c>
      <c r="C18" s="148">
        <f>SUM(C14:C17)</f>
        <v>11219199.1</v>
      </c>
      <c r="D18" s="27">
        <f>SUM(B18:C18)</f>
        <v>22817587.089999996</v>
      </c>
    </row>
    <row r="19" spans="1:7" ht="16.5" x14ac:dyDescent="0.3">
      <c r="A19" s="71"/>
      <c r="B19" s="9"/>
      <c r="C19" s="9"/>
      <c r="D19" s="14"/>
    </row>
    <row r="20" spans="1:7" ht="16.5" x14ac:dyDescent="0.3">
      <c r="A20" s="72" t="s">
        <v>15</v>
      </c>
      <c r="B20" s="8">
        <v>1716089.14</v>
      </c>
      <c r="C20" s="9">
        <v>1234090.76</v>
      </c>
      <c r="D20" s="57">
        <f>SUM(B20:C20)</f>
        <v>2950179.9</v>
      </c>
      <c r="F20" s="15"/>
      <c r="G20" s="15"/>
    </row>
    <row r="21" spans="1:7" ht="16.5" x14ac:dyDescent="0.3">
      <c r="A21" s="72" t="s">
        <v>16</v>
      </c>
      <c r="B21" s="8">
        <v>523642.12</v>
      </c>
      <c r="C21" s="9">
        <v>0</v>
      </c>
      <c r="D21" s="57">
        <f t="shared" ref="D21:D31" si="1">SUM(B21:C21)</f>
        <v>523642.12</v>
      </c>
    </row>
    <row r="22" spans="1:7" ht="16.5" x14ac:dyDescent="0.3">
      <c r="A22" s="72" t="s">
        <v>17</v>
      </c>
      <c r="B22" s="8">
        <v>0</v>
      </c>
      <c r="C22" s="9"/>
      <c r="D22" s="57">
        <f t="shared" si="1"/>
        <v>0</v>
      </c>
    </row>
    <row r="23" spans="1:7" ht="16.5" x14ac:dyDescent="0.3">
      <c r="A23" s="72" t="s">
        <v>18</v>
      </c>
      <c r="B23" s="8">
        <v>2628340.5099999998</v>
      </c>
      <c r="C23" s="9">
        <v>2550980.56</v>
      </c>
      <c r="D23" s="57">
        <f t="shared" si="1"/>
        <v>5179321.07</v>
      </c>
    </row>
    <row r="24" spans="1:7" ht="16.5" x14ac:dyDescent="0.3">
      <c r="A24" s="72" t="s">
        <v>19</v>
      </c>
      <c r="B24" s="8">
        <v>1400000</v>
      </c>
      <c r="C24" s="9">
        <v>1756444.98</v>
      </c>
      <c r="D24" s="57">
        <f t="shared" si="1"/>
        <v>3156444.98</v>
      </c>
    </row>
    <row r="25" spans="1:7" ht="16.5" x14ac:dyDescent="0.3">
      <c r="A25" s="72" t="s">
        <v>20</v>
      </c>
      <c r="B25" s="8">
        <v>0</v>
      </c>
      <c r="C25" s="9"/>
      <c r="D25" s="57">
        <f t="shared" si="1"/>
        <v>0</v>
      </c>
    </row>
    <row r="26" spans="1:7" ht="16.5" x14ac:dyDescent="0.3">
      <c r="A26" s="72" t="s">
        <v>21</v>
      </c>
      <c r="B26" s="8">
        <v>0</v>
      </c>
      <c r="C26" s="9"/>
      <c r="D26" s="57">
        <f t="shared" si="1"/>
        <v>0</v>
      </c>
    </row>
    <row r="27" spans="1:7" ht="16.5" x14ac:dyDescent="0.3">
      <c r="A27" s="72" t="s">
        <v>22</v>
      </c>
      <c r="B27" s="8"/>
      <c r="C27" s="9"/>
      <c r="D27" s="57">
        <f t="shared" si="1"/>
        <v>0</v>
      </c>
    </row>
    <row r="28" spans="1:7" ht="16.5" x14ac:dyDescent="0.3">
      <c r="A28" s="72" t="s">
        <v>23</v>
      </c>
      <c r="B28" s="8">
        <v>800718.21</v>
      </c>
      <c r="C28" s="9">
        <v>0</v>
      </c>
      <c r="D28" s="57">
        <f t="shared" si="1"/>
        <v>800718.21</v>
      </c>
    </row>
    <row r="29" spans="1:7" ht="16.5" x14ac:dyDescent="0.3">
      <c r="A29" s="72" t="s">
        <v>24</v>
      </c>
      <c r="B29" s="8"/>
      <c r="C29" s="9"/>
      <c r="D29" s="57">
        <f t="shared" si="1"/>
        <v>0</v>
      </c>
    </row>
    <row r="30" spans="1:7" ht="16.5" x14ac:dyDescent="0.3">
      <c r="A30" s="72" t="s">
        <v>25</v>
      </c>
      <c r="B30" s="8"/>
      <c r="C30" s="9"/>
      <c r="D30" s="57">
        <f t="shared" si="1"/>
        <v>0</v>
      </c>
    </row>
    <row r="31" spans="1:7" ht="17.25" thickBot="1" x14ac:dyDescent="0.35">
      <c r="A31" s="73" t="s">
        <v>26</v>
      </c>
      <c r="B31" s="13">
        <v>2728176.45</v>
      </c>
      <c r="C31" s="136">
        <v>2890000</v>
      </c>
      <c r="D31" s="57">
        <f t="shared" si="1"/>
        <v>5618176.4500000002</v>
      </c>
    </row>
    <row r="32" spans="1:7" ht="17.25" thickBot="1" x14ac:dyDescent="0.35">
      <c r="A32" s="147" t="s">
        <v>27</v>
      </c>
      <c r="B32" s="149">
        <f>SUM(B19:B31)</f>
        <v>9796966.4299999997</v>
      </c>
      <c r="C32" s="149">
        <f>SUM(C19:C31)</f>
        <v>8431516.3000000007</v>
      </c>
      <c r="D32" s="16">
        <f t="shared" ref="D32" si="2">SUM(B32:B32)</f>
        <v>9796966.4299999997</v>
      </c>
    </row>
    <row r="33" spans="1:4" ht="16.5" x14ac:dyDescent="0.3">
      <c r="A33" s="71" t="s">
        <v>28</v>
      </c>
      <c r="B33" s="9"/>
      <c r="C33" s="9"/>
      <c r="D33" s="57">
        <f>SUM(B33:C33)</f>
        <v>0</v>
      </c>
    </row>
    <row r="34" spans="1:4" ht="16.5" x14ac:dyDescent="0.3">
      <c r="A34" s="74" t="s">
        <v>29</v>
      </c>
      <c r="B34" s="8"/>
      <c r="C34" s="9"/>
      <c r="D34" s="14"/>
    </row>
    <row r="35" spans="1:4" ht="16.5" x14ac:dyDescent="0.3">
      <c r="A35" s="72" t="s">
        <v>30</v>
      </c>
      <c r="B35" s="8"/>
      <c r="C35" s="9"/>
      <c r="D35" s="57">
        <f>SUM(B35:C35)</f>
        <v>0</v>
      </c>
    </row>
    <row r="36" spans="1:4" ht="16.5" x14ac:dyDescent="0.3">
      <c r="A36" s="68" t="s">
        <v>31</v>
      </c>
      <c r="B36" s="8"/>
      <c r="C36" s="9"/>
      <c r="D36" s="14"/>
    </row>
    <row r="37" spans="1:4" ht="16.5" x14ac:dyDescent="0.3">
      <c r="A37" s="75" t="s">
        <v>32</v>
      </c>
      <c r="B37" s="8"/>
      <c r="C37" s="9"/>
      <c r="D37" s="57">
        <f t="shared" ref="D37:D65" si="3">SUM(B37:C37)</f>
        <v>0</v>
      </c>
    </row>
    <row r="38" spans="1:4" ht="16.5" x14ac:dyDescent="0.3">
      <c r="A38" s="75" t="s">
        <v>33</v>
      </c>
      <c r="B38" s="8"/>
      <c r="C38" s="9"/>
      <c r="D38" s="57">
        <f t="shared" si="3"/>
        <v>0</v>
      </c>
    </row>
    <row r="39" spans="1:4" ht="16.5" x14ac:dyDescent="0.3">
      <c r="A39" s="76" t="s">
        <v>34</v>
      </c>
      <c r="B39" s="17"/>
      <c r="C39" s="137"/>
      <c r="D39" s="57">
        <f t="shared" si="3"/>
        <v>0</v>
      </c>
    </row>
    <row r="40" spans="1:4" ht="16.5" x14ac:dyDescent="0.3">
      <c r="A40" s="75" t="s">
        <v>35</v>
      </c>
      <c r="B40" s="8"/>
      <c r="C40" s="9"/>
      <c r="D40" s="57">
        <f t="shared" si="3"/>
        <v>0</v>
      </c>
    </row>
    <row r="41" spans="1:4" ht="16.5" x14ac:dyDescent="0.3">
      <c r="A41" s="77" t="s">
        <v>36</v>
      </c>
      <c r="B41" s="8"/>
      <c r="C41" s="9"/>
      <c r="D41" s="57">
        <f t="shared" si="3"/>
        <v>0</v>
      </c>
    </row>
    <row r="42" spans="1:4" ht="17.25" thickBot="1" x14ac:dyDescent="0.35">
      <c r="A42" s="185" t="s">
        <v>37</v>
      </c>
      <c r="B42" s="13"/>
      <c r="C42" s="136"/>
      <c r="D42" s="58">
        <f t="shared" si="3"/>
        <v>0</v>
      </c>
    </row>
    <row r="43" spans="1:4" ht="16.5" x14ac:dyDescent="0.3">
      <c r="A43" s="121" t="s">
        <v>38</v>
      </c>
      <c r="B43" s="119"/>
      <c r="C43" s="119"/>
      <c r="D43" s="177">
        <f t="shared" si="3"/>
        <v>0</v>
      </c>
    </row>
    <row r="44" spans="1:4" ht="16.5" x14ac:dyDescent="0.3">
      <c r="A44" s="77" t="s">
        <v>39</v>
      </c>
      <c r="B44" s="8"/>
      <c r="C44" s="9"/>
      <c r="D44" s="57">
        <f t="shared" si="3"/>
        <v>0</v>
      </c>
    </row>
    <row r="45" spans="1:4" ht="16.5" x14ac:dyDescent="0.3">
      <c r="A45" s="75" t="s">
        <v>40</v>
      </c>
      <c r="B45" s="8"/>
      <c r="C45" s="9"/>
      <c r="D45" s="57">
        <f t="shared" si="3"/>
        <v>0</v>
      </c>
    </row>
    <row r="46" spans="1:4" ht="16.5" x14ac:dyDescent="0.3">
      <c r="A46" s="77" t="s">
        <v>41</v>
      </c>
      <c r="B46" s="8"/>
      <c r="C46" s="9"/>
      <c r="D46" s="57">
        <f t="shared" si="3"/>
        <v>0</v>
      </c>
    </row>
    <row r="47" spans="1:4" ht="16.5" x14ac:dyDescent="0.3">
      <c r="A47" s="78" t="s">
        <v>42</v>
      </c>
      <c r="B47" s="17"/>
      <c r="C47" s="137"/>
      <c r="D47" s="57">
        <f t="shared" si="3"/>
        <v>0</v>
      </c>
    </row>
    <row r="48" spans="1:4" ht="16.5" x14ac:dyDescent="0.3">
      <c r="A48" s="79" t="s">
        <v>43</v>
      </c>
      <c r="B48" s="8"/>
      <c r="C48" s="9"/>
      <c r="D48" s="57">
        <f t="shared" si="3"/>
        <v>0</v>
      </c>
    </row>
    <row r="49" spans="1:4" ht="16.5" x14ac:dyDescent="0.3">
      <c r="A49" s="80" t="s">
        <v>44</v>
      </c>
      <c r="B49" s="8"/>
      <c r="C49" s="9"/>
      <c r="D49" s="57">
        <f t="shared" si="3"/>
        <v>0</v>
      </c>
    </row>
    <row r="50" spans="1:4" ht="16.5" x14ac:dyDescent="0.3">
      <c r="A50" s="80" t="s">
        <v>45</v>
      </c>
      <c r="B50" s="8"/>
      <c r="C50" s="9"/>
      <c r="D50" s="57">
        <f t="shared" si="3"/>
        <v>0</v>
      </c>
    </row>
    <row r="51" spans="1:4" ht="16.5" x14ac:dyDescent="0.3">
      <c r="A51" s="80" t="s">
        <v>46</v>
      </c>
      <c r="B51" s="8"/>
      <c r="C51" s="9"/>
      <c r="D51" s="57">
        <f t="shared" si="3"/>
        <v>0</v>
      </c>
    </row>
    <row r="52" spans="1:4" ht="16.5" x14ac:dyDescent="0.3">
      <c r="A52" s="80" t="s">
        <v>47</v>
      </c>
      <c r="B52" s="8"/>
      <c r="C52" s="9"/>
      <c r="D52" s="57">
        <f t="shared" si="3"/>
        <v>0</v>
      </c>
    </row>
    <row r="53" spans="1:4" ht="16.5" x14ac:dyDescent="0.3">
      <c r="A53" s="80" t="s">
        <v>48</v>
      </c>
      <c r="B53" s="8"/>
      <c r="C53" s="9"/>
      <c r="D53" s="57">
        <f t="shared" si="3"/>
        <v>0</v>
      </c>
    </row>
    <row r="54" spans="1:4" ht="16.5" x14ac:dyDescent="0.3">
      <c r="A54" s="80" t="s">
        <v>49</v>
      </c>
      <c r="B54" s="8"/>
      <c r="C54" s="9"/>
      <c r="D54" s="57">
        <f t="shared" si="3"/>
        <v>0</v>
      </c>
    </row>
    <row r="55" spans="1:4" ht="16.5" x14ac:dyDescent="0.3">
      <c r="A55" s="79" t="s">
        <v>50</v>
      </c>
      <c r="B55" s="8"/>
      <c r="C55" s="9"/>
      <c r="D55" s="57">
        <f t="shared" si="3"/>
        <v>0</v>
      </c>
    </row>
    <row r="56" spans="1:4" ht="16.5" x14ac:dyDescent="0.3">
      <c r="A56" s="79" t="s">
        <v>51</v>
      </c>
      <c r="B56" s="8"/>
      <c r="C56" s="9"/>
      <c r="D56" s="57">
        <f t="shared" si="3"/>
        <v>0</v>
      </c>
    </row>
    <row r="57" spans="1:4" ht="16.5" x14ac:dyDescent="0.3">
      <c r="A57" s="81" t="s">
        <v>52</v>
      </c>
      <c r="B57" s="8"/>
      <c r="C57" s="9"/>
      <c r="D57" s="57">
        <f t="shared" si="3"/>
        <v>0</v>
      </c>
    </row>
    <row r="58" spans="1:4" ht="16.5" x14ac:dyDescent="0.3">
      <c r="A58" s="81" t="s">
        <v>53</v>
      </c>
      <c r="B58" s="8"/>
      <c r="C58" s="9"/>
      <c r="D58" s="57">
        <f t="shared" si="3"/>
        <v>0</v>
      </c>
    </row>
    <row r="59" spans="1:4" ht="16.5" x14ac:dyDescent="0.3">
      <c r="A59" s="81" t="s">
        <v>54</v>
      </c>
      <c r="B59" s="8"/>
      <c r="C59" s="9"/>
      <c r="D59" s="57">
        <f t="shared" si="3"/>
        <v>0</v>
      </c>
    </row>
    <row r="60" spans="1:4" ht="16.5" x14ac:dyDescent="0.3">
      <c r="A60" s="81" t="s">
        <v>55</v>
      </c>
      <c r="B60" s="8"/>
      <c r="C60" s="9"/>
      <c r="D60" s="57">
        <f t="shared" si="3"/>
        <v>0</v>
      </c>
    </row>
    <row r="61" spans="1:4" ht="16.5" x14ac:dyDescent="0.3">
      <c r="A61" s="82" t="s">
        <v>56</v>
      </c>
      <c r="B61" s="18"/>
      <c r="C61" s="139"/>
      <c r="D61" s="57">
        <f t="shared" si="3"/>
        <v>0</v>
      </c>
    </row>
    <row r="62" spans="1:4" ht="16.5" x14ac:dyDescent="0.3">
      <c r="A62" s="83" t="s">
        <v>57</v>
      </c>
      <c r="B62" s="8"/>
      <c r="C62" s="9"/>
      <c r="D62" s="57">
        <f t="shared" si="3"/>
        <v>0</v>
      </c>
    </row>
    <row r="63" spans="1:4" ht="16.5" x14ac:dyDescent="0.3">
      <c r="A63" s="79" t="s">
        <v>58</v>
      </c>
      <c r="B63" s="8"/>
      <c r="C63" s="9"/>
      <c r="D63" s="57">
        <f t="shared" si="3"/>
        <v>0</v>
      </c>
    </row>
    <row r="64" spans="1:4" ht="13.5" customHeight="1" x14ac:dyDescent="0.3">
      <c r="A64" s="80" t="s">
        <v>59</v>
      </c>
      <c r="B64" s="8"/>
      <c r="C64" s="9"/>
      <c r="D64" s="57">
        <f t="shared" si="3"/>
        <v>0</v>
      </c>
    </row>
    <row r="65" spans="1:4" ht="17.25" thickBot="1" x14ac:dyDescent="0.35">
      <c r="A65" s="186" t="s">
        <v>60</v>
      </c>
      <c r="B65" s="187"/>
      <c r="C65" s="188"/>
      <c r="D65" s="120">
        <f t="shared" si="3"/>
        <v>0</v>
      </c>
    </row>
    <row r="66" spans="1:4" ht="17.25" thickBot="1" x14ac:dyDescent="0.35">
      <c r="A66" s="150" t="s">
        <v>61</v>
      </c>
      <c r="B66" s="26">
        <f>SUM(B18,B32,B37:B65)</f>
        <v>21395354.419999998</v>
      </c>
      <c r="C66" s="16">
        <f>SUM(C18,C32,C37:C65)</f>
        <v>19650715.399999999</v>
      </c>
      <c r="D66" s="151">
        <f>SUM(B66:C66)</f>
        <v>41046069.819999993</v>
      </c>
    </row>
    <row r="67" spans="1:4" ht="33" customHeight="1" x14ac:dyDescent="0.3">
      <c r="A67" s="152" t="s">
        <v>62</v>
      </c>
      <c r="B67" s="19"/>
      <c r="C67" s="19"/>
      <c r="D67" s="14"/>
    </row>
    <row r="68" spans="1:4" ht="16.5" x14ac:dyDescent="0.3">
      <c r="A68" s="67" t="s">
        <v>63</v>
      </c>
      <c r="B68" s="20">
        <f>SUM(B70:B95)</f>
        <v>852987211.92000008</v>
      </c>
      <c r="C68" s="20">
        <f>SUM(C70:C95)</f>
        <v>918402515.75999999</v>
      </c>
      <c r="D68" s="21">
        <f>SUM(B68:C68)</f>
        <v>1771389727.6800001</v>
      </c>
    </row>
    <row r="69" spans="1:4" ht="16.5" x14ac:dyDescent="0.3">
      <c r="A69" s="67" t="s">
        <v>64</v>
      </c>
      <c r="B69" s="8"/>
      <c r="C69" s="9"/>
      <c r="D69" s="14"/>
    </row>
    <row r="70" spans="1:4" ht="16.5" x14ac:dyDescent="0.3">
      <c r="A70" s="84" t="s">
        <v>65</v>
      </c>
      <c r="B70" s="8">
        <v>236375482.30000001</v>
      </c>
      <c r="C70" s="9">
        <v>229832792.25999999</v>
      </c>
      <c r="D70" s="57">
        <f>SUM(B70:C70)</f>
        <v>466208274.56</v>
      </c>
    </row>
    <row r="71" spans="1:4" ht="16.5" x14ac:dyDescent="0.3">
      <c r="A71" s="84" t="s">
        <v>66</v>
      </c>
      <c r="B71" s="8">
        <v>121712619.54000001</v>
      </c>
      <c r="C71" s="9">
        <v>121085065.12</v>
      </c>
      <c r="D71" s="57">
        <f t="shared" ref="D71:D74" si="4">SUM(B71:C71)</f>
        <v>242797684.66000003</v>
      </c>
    </row>
    <row r="72" spans="1:4" ht="16.5" x14ac:dyDescent="0.3">
      <c r="A72" s="84" t="s">
        <v>67</v>
      </c>
      <c r="B72" s="8">
        <v>308435629.77999997</v>
      </c>
      <c r="C72" s="9">
        <v>304635381.16000003</v>
      </c>
      <c r="D72" s="57">
        <f t="shared" si="4"/>
        <v>613071010.94000006</v>
      </c>
    </row>
    <row r="73" spans="1:4" ht="16.5" x14ac:dyDescent="0.3">
      <c r="A73" s="84" t="s">
        <v>68</v>
      </c>
      <c r="B73" s="8">
        <v>13333333.32</v>
      </c>
      <c r="C73" s="9">
        <v>12999999.99</v>
      </c>
      <c r="D73" s="57">
        <f t="shared" si="4"/>
        <v>26333333.310000002</v>
      </c>
    </row>
    <row r="74" spans="1:4" ht="16.5" x14ac:dyDescent="0.3">
      <c r="A74" s="84" t="s">
        <v>69</v>
      </c>
      <c r="B74" s="8">
        <v>17465113.449999999</v>
      </c>
      <c r="C74" s="9">
        <v>7699484.3600000003</v>
      </c>
      <c r="D74" s="57">
        <f t="shared" si="4"/>
        <v>25164597.809999999</v>
      </c>
    </row>
    <row r="75" spans="1:4" ht="16.5" x14ac:dyDescent="0.3">
      <c r="A75" s="85" t="s">
        <v>70</v>
      </c>
      <c r="B75" s="8"/>
      <c r="C75" s="9"/>
      <c r="D75" s="57"/>
    </row>
    <row r="76" spans="1:4" ht="16.5" x14ac:dyDescent="0.3">
      <c r="A76" s="84" t="s">
        <v>71</v>
      </c>
      <c r="B76" s="8">
        <v>5430214.0199999996</v>
      </c>
      <c r="C76" s="9">
        <v>4980670.6500000004</v>
      </c>
      <c r="D76" s="57">
        <f t="shared" ref="D76:D98" si="5">SUM(B76:C76)</f>
        <v>10410884.67</v>
      </c>
    </row>
    <row r="77" spans="1:4" ht="16.5" x14ac:dyDescent="0.3">
      <c r="A77" s="86" t="s">
        <v>72</v>
      </c>
      <c r="B77" s="8">
        <v>1242011.8700000001</v>
      </c>
      <c r="C77" s="9">
        <v>3876123.28</v>
      </c>
      <c r="D77" s="57">
        <f t="shared" si="5"/>
        <v>5118135.1500000004</v>
      </c>
    </row>
    <row r="78" spans="1:4" ht="16.5" x14ac:dyDescent="0.3">
      <c r="A78" s="86" t="s">
        <v>73</v>
      </c>
      <c r="B78" s="8">
        <v>21090434.260000002</v>
      </c>
      <c r="C78" s="9">
        <v>44563998.229999997</v>
      </c>
      <c r="D78" s="57">
        <f t="shared" si="5"/>
        <v>65654432.489999995</v>
      </c>
    </row>
    <row r="79" spans="1:4" ht="16.5" x14ac:dyDescent="0.3">
      <c r="A79" s="86" t="s">
        <v>74</v>
      </c>
      <c r="B79" s="8">
        <v>14620130.119999999</v>
      </c>
      <c r="C79" s="9">
        <v>25708090.140000001</v>
      </c>
      <c r="D79" s="57">
        <f t="shared" si="5"/>
        <v>40328220.259999998</v>
      </c>
    </row>
    <row r="80" spans="1:4" ht="16.5" x14ac:dyDescent="0.3">
      <c r="A80" s="86" t="s">
        <v>75</v>
      </c>
      <c r="B80" s="8">
        <v>9662315.0700000003</v>
      </c>
      <c r="C80" s="9">
        <v>5657210.3399999999</v>
      </c>
      <c r="D80" s="57">
        <f t="shared" si="5"/>
        <v>15319525.41</v>
      </c>
    </row>
    <row r="81" spans="1:4" ht="16.5" x14ac:dyDescent="0.3">
      <c r="A81" s="86" t="s">
        <v>76</v>
      </c>
      <c r="B81" s="8">
        <v>7054468.1500000004</v>
      </c>
      <c r="C81" s="9">
        <v>8167345.2300000004</v>
      </c>
      <c r="D81" s="57">
        <f t="shared" si="5"/>
        <v>15221813.380000001</v>
      </c>
    </row>
    <row r="82" spans="1:4" ht="16.5" x14ac:dyDescent="0.3">
      <c r="A82" s="86" t="s">
        <v>77</v>
      </c>
      <c r="B82" s="8">
        <v>13343167.949999999</v>
      </c>
      <c r="C82" s="9">
        <v>10427656.9</v>
      </c>
      <c r="D82" s="57">
        <f t="shared" si="5"/>
        <v>23770824.850000001</v>
      </c>
    </row>
    <row r="83" spans="1:4" ht="16.5" x14ac:dyDescent="0.3">
      <c r="A83" s="86" t="s">
        <v>78</v>
      </c>
      <c r="B83" s="8">
        <v>19803400.899999999</v>
      </c>
      <c r="C83" s="9">
        <v>340270</v>
      </c>
      <c r="D83" s="57">
        <f t="shared" si="5"/>
        <v>20143670.899999999</v>
      </c>
    </row>
    <row r="84" spans="1:4" ht="17.25" thickBot="1" x14ac:dyDescent="0.35">
      <c r="A84" s="173" t="s">
        <v>79</v>
      </c>
      <c r="B84" s="13">
        <v>12543112.560000001</v>
      </c>
      <c r="C84" s="136">
        <v>27430657.98</v>
      </c>
      <c r="D84" s="58">
        <f t="shared" si="5"/>
        <v>39973770.539999999</v>
      </c>
    </row>
    <row r="85" spans="1:4" ht="16.5" x14ac:dyDescent="0.3">
      <c r="A85" s="118" t="s">
        <v>80</v>
      </c>
      <c r="B85" s="119">
        <v>107190.89</v>
      </c>
      <c r="C85" s="119">
        <v>31002.98</v>
      </c>
      <c r="D85" s="177">
        <f t="shared" si="5"/>
        <v>138193.87</v>
      </c>
    </row>
    <row r="86" spans="1:4" ht="16.5" x14ac:dyDescent="0.3">
      <c r="A86" s="84" t="s">
        <v>81</v>
      </c>
      <c r="B86" s="8"/>
      <c r="C86" s="9"/>
      <c r="D86" s="57">
        <f t="shared" si="5"/>
        <v>0</v>
      </c>
    </row>
    <row r="87" spans="1:4" ht="16.5" x14ac:dyDescent="0.3">
      <c r="A87" s="86" t="s">
        <v>82</v>
      </c>
      <c r="B87" s="8">
        <v>10700000</v>
      </c>
      <c r="C87" s="9">
        <v>31656700.34</v>
      </c>
      <c r="D87" s="57">
        <f t="shared" si="5"/>
        <v>42356700.340000004</v>
      </c>
    </row>
    <row r="88" spans="1:4" ht="16.5" x14ac:dyDescent="0.3">
      <c r="A88" s="72" t="s">
        <v>83</v>
      </c>
      <c r="B88" s="8"/>
      <c r="C88" s="9"/>
      <c r="D88" s="57">
        <f t="shared" si="5"/>
        <v>0</v>
      </c>
    </row>
    <row r="89" spans="1:4" ht="16.5" x14ac:dyDescent="0.3">
      <c r="A89" s="72" t="s">
        <v>84</v>
      </c>
      <c r="B89" s="8"/>
      <c r="C89" s="9"/>
      <c r="D89" s="57">
        <f t="shared" si="5"/>
        <v>0</v>
      </c>
    </row>
    <row r="90" spans="1:4" ht="16.5" x14ac:dyDescent="0.3">
      <c r="A90" s="72" t="s">
        <v>85</v>
      </c>
      <c r="B90" s="8">
        <v>16507244.199999999</v>
      </c>
      <c r="C90" s="9">
        <v>32760900.870000001</v>
      </c>
      <c r="D90" s="57">
        <f t="shared" si="5"/>
        <v>49268145.07</v>
      </c>
    </row>
    <row r="91" spans="1:4" ht="16.5" x14ac:dyDescent="0.3">
      <c r="A91" s="72" t="s">
        <v>86</v>
      </c>
      <c r="B91" s="8"/>
      <c r="C91" s="9"/>
      <c r="D91" s="57">
        <f t="shared" si="5"/>
        <v>0</v>
      </c>
    </row>
    <row r="92" spans="1:4" ht="16.5" x14ac:dyDescent="0.3">
      <c r="A92" s="67" t="s">
        <v>87</v>
      </c>
      <c r="B92" s="8"/>
      <c r="C92" s="9"/>
      <c r="D92" s="57">
        <f t="shared" si="5"/>
        <v>0</v>
      </c>
    </row>
    <row r="93" spans="1:4" ht="16.5" x14ac:dyDescent="0.3">
      <c r="A93" s="72" t="s">
        <v>88</v>
      </c>
      <c r="B93" s="8">
        <v>23561343.539999999</v>
      </c>
      <c r="C93" s="9">
        <v>46549165.93</v>
      </c>
      <c r="D93" s="57">
        <f t="shared" si="5"/>
        <v>70110509.469999999</v>
      </c>
    </row>
    <row r="94" spans="1:4" ht="16.5" x14ac:dyDescent="0.3">
      <c r="A94" s="72" t="s">
        <v>89</v>
      </c>
      <c r="B94" s="8"/>
      <c r="C94" s="9"/>
      <c r="D94" s="57">
        <f t="shared" si="5"/>
        <v>0</v>
      </c>
    </row>
    <row r="95" spans="1:4" ht="16.5" x14ac:dyDescent="0.3">
      <c r="A95" s="72" t="s">
        <v>90</v>
      </c>
      <c r="B95" s="8"/>
      <c r="C95" s="9"/>
      <c r="D95" s="57">
        <f t="shared" si="5"/>
        <v>0</v>
      </c>
    </row>
    <row r="96" spans="1:4" ht="16.5" x14ac:dyDescent="0.3">
      <c r="A96" s="67" t="s">
        <v>91</v>
      </c>
      <c r="B96" s="8"/>
      <c r="C96" s="9"/>
      <c r="D96" s="57">
        <f t="shared" si="5"/>
        <v>0</v>
      </c>
    </row>
    <row r="97" spans="1:4" ht="16.5" x14ac:dyDescent="0.3">
      <c r="A97" s="87" t="s">
        <v>92</v>
      </c>
      <c r="B97" s="8"/>
      <c r="C97" s="9"/>
      <c r="D97" s="57">
        <f t="shared" si="5"/>
        <v>0</v>
      </c>
    </row>
    <row r="98" spans="1:4" ht="17.25" thickBot="1" x14ac:dyDescent="0.35">
      <c r="A98" s="178" t="s">
        <v>93</v>
      </c>
      <c r="B98" s="122"/>
      <c r="C98" s="138"/>
      <c r="D98" s="120">
        <f t="shared" si="5"/>
        <v>0</v>
      </c>
    </row>
    <row r="99" spans="1:4" ht="17.25" thickBot="1" x14ac:dyDescent="0.35">
      <c r="A99" s="108" t="s">
        <v>94</v>
      </c>
      <c r="B99" s="174">
        <f>SUM(B104:B122)</f>
        <v>327999999.99999994</v>
      </c>
      <c r="C99" s="175">
        <f>SUM(C104:C122)</f>
        <v>418839484.63</v>
      </c>
      <c r="D99" s="176">
        <f>SUM(B99:C99)</f>
        <v>746839484.62999988</v>
      </c>
    </row>
    <row r="100" spans="1:4" ht="16.5" x14ac:dyDescent="0.3">
      <c r="A100" s="88" t="s">
        <v>95</v>
      </c>
      <c r="B100" s="9"/>
      <c r="C100" s="9"/>
      <c r="D100" s="14"/>
    </row>
    <row r="101" spans="1:4" ht="16.5" x14ac:dyDescent="0.3">
      <c r="A101" s="72" t="s">
        <v>96</v>
      </c>
      <c r="B101" s="8"/>
      <c r="C101" s="9"/>
      <c r="D101" s="14">
        <f>SUM(B101:C101)</f>
        <v>0</v>
      </c>
    </row>
    <row r="102" spans="1:4" ht="16.5" x14ac:dyDescent="0.3">
      <c r="A102" s="72" t="s">
        <v>97</v>
      </c>
      <c r="B102" s="8"/>
      <c r="C102" s="9"/>
      <c r="D102" s="14">
        <f t="shared" ref="D102:D117" si="6">SUM(B102:C102)</f>
        <v>0</v>
      </c>
    </row>
    <row r="103" spans="1:4" ht="16.5" x14ac:dyDescent="0.3">
      <c r="A103" s="88" t="s">
        <v>98</v>
      </c>
      <c r="B103" s="22"/>
      <c r="C103" s="140"/>
      <c r="D103" s="14">
        <f t="shared" si="6"/>
        <v>0</v>
      </c>
    </row>
    <row r="104" spans="1:4" ht="16.5" x14ac:dyDescent="0.3">
      <c r="A104" s="89" t="s">
        <v>99</v>
      </c>
      <c r="B104" s="8">
        <v>28986547.670000002</v>
      </c>
      <c r="C104" s="9">
        <v>0</v>
      </c>
      <c r="D104" s="14">
        <f t="shared" si="6"/>
        <v>28986547.670000002</v>
      </c>
    </row>
    <row r="105" spans="1:4" ht="16.5" x14ac:dyDescent="0.3">
      <c r="A105" s="90" t="s">
        <v>101</v>
      </c>
      <c r="B105" s="8"/>
      <c r="C105" s="9"/>
      <c r="D105" s="14">
        <f t="shared" si="6"/>
        <v>0</v>
      </c>
    </row>
    <row r="106" spans="1:4" ht="27" x14ac:dyDescent="0.3">
      <c r="A106" s="91" t="s">
        <v>102</v>
      </c>
      <c r="B106" s="8"/>
      <c r="C106" s="9"/>
      <c r="D106" s="14">
        <f t="shared" si="6"/>
        <v>0</v>
      </c>
    </row>
    <row r="107" spans="1:4" ht="16.5" x14ac:dyDescent="0.3">
      <c r="A107" s="90" t="s">
        <v>103</v>
      </c>
      <c r="B107" s="8"/>
      <c r="C107" s="9"/>
      <c r="D107" s="14">
        <f t="shared" si="6"/>
        <v>0</v>
      </c>
    </row>
    <row r="108" spans="1:4" ht="16.5" x14ac:dyDescent="0.3">
      <c r="A108" s="89" t="s">
        <v>100</v>
      </c>
      <c r="B108" s="8"/>
      <c r="C108" s="9"/>
      <c r="D108" s="14">
        <f t="shared" si="6"/>
        <v>0</v>
      </c>
    </row>
    <row r="109" spans="1:4" ht="16.5" x14ac:dyDescent="0.3">
      <c r="A109" s="90" t="s">
        <v>101</v>
      </c>
      <c r="B109" s="8"/>
      <c r="C109" s="9"/>
      <c r="D109" s="14">
        <f t="shared" si="6"/>
        <v>0</v>
      </c>
    </row>
    <row r="110" spans="1:4" ht="27" x14ac:dyDescent="0.3">
      <c r="A110" s="91" t="s">
        <v>102</v>
      </c>
      <c r="B110" s="8">
        <v>266287978.90000001</v>
      </c>
      <c r="C110" s="9">
        <v>0</v>
      </c>
      <c r="D110" s="14">
        <f t="shared" si="6"/>
        <v>266287978.90000001</v>
      </c>
    </row>
    <row r="111" spans="1:4" ht="16.5" x14ac:dyDescent="0.3">
      <c r="A111" s="90" t="s">
        <v>103</v>
      </c>
      <c r="B111" s="8"/>
      <c r="C111" s="9"/>
      <c r="D111" s="14">
        <f t="shared" si="6"/>
        <v>0</v>
      </c>
    </row>
    <row r="112" spans="1:4" ht="16.5" x14ac:dyDescent="0.3">
      <c r="A112" s="89" t="s">
        <v>104</v>
      </c>
      <c r="B112" s="8">
        <v>30870208.469999999</v>
      </c>
      <c r="C112" s="9">
        <v>418839484.63</v>
      </c>
      <c r="D112" s="14">
        <f t="shared" si="6"/>
        <v>449709693.10000002</v>
      </c>
    </row>
    <row r="113" spans="1:7" ht="16.5" x14ac:dyDescent="0.3">
      <c r="A113" s="89" t="s">
        <v>105</v>
      </c>
      <c r="B113" s="8">
        <v>1855264.96</v>
      </c>
      <c r="C113" s="9">
        <v>0</v>
      </c>
      <c r="D113" s="14">
        <f t="shared" si="6"/>
        <v>1855264.96</v>
      </c>
    </row>
    <row r="114" spans="1:7" ht="16.5" x14ac:dyDescent="0.3">
      <c r="A114" s="89" t="s">
        <v>106</v>
      </c>
      <c r="B114" s="8"/>
      <c r="C114" s="9"/>
      <c r="D114" s="14">
        <f t="shared" si="6"/>
        <v>0</v>
      </c>
    </row>
    <row r="115" spans="1:7" ht="33" x14ac:dyDescent="0.3">
      <c r="A115" s="92" t="s">
        <v>107</v>
      </c>
      <c r="B115" s="23"/>
      <c r="C115" s="24"/>
      <c r="D115" s="14">
        <f t="shared" si="6"/>
        <v>0</v>
      </c>
    </row>
    <row r="116" spans="1:7" ht="16.5" x14ac:dyDescent="0.3">
      <c r="A116" s="93" t="s">
        <v>108</v>
      </c>
      <c r="B116" s="23"/>
      <c r="C116" s="24"/>
      <c r="D116" s="14">
        <f t="shared" si="6"/>
        <v>0</v>
      </c>
    </row>
    <row r="117" spans="1:7" ht="16.5" x14ac:dyDescent="0.3">
      <c r="A117" s="92" t="s">
        <v>109</v>
      </c>
      <c r="B117" s="8"/>
      <c r="C117" s="9"/>
      <c r="D117" s="14">
        <f t="shared" si="6"/>
        <v>0</v>
      </c>
    </row>
    <row r="118" spans="1:7" ht="16.5" x14ac:dyDescent="0.3">
      <c r="A118" s="67" t="s">
        <v>110</v>
      </c>
      <c r="B118" s="13"/>
      <c r="C118" s="136"/>
      <c r="D118" s="57"/>
    </row>
    <row r="119" spans="1:7" ht="16.5" x14ac:dyDescent="0.3">
      <c r="A119" s="89" t="s">
        <v>111</v>
      </c>
      <c r="B119" s="25"/>
      <c r="C119" s="141"/>
      <c r="D119" s="14">
        <f t="shared" ref="D119:D122" si="7">SUM(B119:C119)</f>
        <v>0</v>
      </c>
    </row>
    <row r="120" spans="1:7" ht="16.5" x14ac:dyDescent="0.3">
      <c r="A120" s="89" t="s">
        <v>112</v>
      </c>
      <c r="B120" s="9"/>
      <c r="C120" s="9"/>
      <c r="D120" s="14">
        <f t="shared" si="7"/>
        <v>0</v>
      </c>
    </row>
    <row r="121" spans="1:7" ht="16.5" x14ac:dyDescent="0.3">
      <c r="A121" s="89" t="s">
        <v>113</v>
      </c>
      <c r="B121" s="8"/>
      <c r="C121" s="9"/>
      <c r="D121" s="14">
        <f t="shared" si="7"/>
        <v>0</v>
      </c>
    </row>
    <row r="122" spans="1:7" ht="17.25" thickBot="1" x14ac:dyDescent="0.35">
      <c r="A122" s="94" t="s">
        <v>114</v>
      </c>
      <c r="B122" s="13"/>
      <c r="C122" s="136"/>
      <c r="D122" s="14">
        <f t="shared" si="7"/>
        <v>0</v>
      </c>
    </row>
    <row r="123" spans="1:7" ht="21.75" customHeight="1" thickBot="1" x14ac:dyDescent="0.3">
      <c r="A123" s="153" t="s">
        <v>115</v>
      </c>
      <c r="B123" s="154">
        <f>SUM(B68,B99)</f>
        <v>1180987211.9200001</v>
      </c>
      <c r="C123" s="160">
        <f>SUM(C68,C99)</f>
        <v>1337242000.3899999</v>
      </c>
      <c r="D123" s="159">
        <f>SUM(B123:C123)</f>
        <v>2518229212.3099999</v>
      </c>
      <c r="F123" s="28"/>
      <c r="G123" s="28"/>
    </row>
    <row r="124" spans="1:7" ht="16.5" x14ac:dyDescent="0.3">
      <c r="A124" s="95" t="s">
        <v>116</v>
      </c>
      <c r="B124" s="157"/>
      <c r="C124" s="157"/>
      <c r="D124" s="158"/>
    </row>
    <row r="125" spans="1:7" ht="16.5" x14ac:dyDescent="0.3">
      <c r="A125" s="96" t="s">
        <v>117</v>
      </c>
      <c r="B125" s="29"/>
      <c r="C125" s="155"/>
      <c r="D125" s="156"/>
    </row>
    <row r="126" spans="1:7" ht="16.5" x14ac:dyDescent="0.3">
      <c r="A126" s="96" t="s">
        <v>118</v>
      </c>
      <c r="B126" s="29"/>
      <c r="C126" s="117"/>
      <c r="D126" s="14"/>
    </row>
    <row r="127" spans="1:7" ht="16.5" x14ac:dyDescent="0.3">
      <c r="A127" s="96" t="s">
        <v>119</v>
      </c>
      <c r="B127" s="29"/>
      <c r="C127" s="117"/>
      <c r="D127" s="14"/>
    </row>
    <row r="128" spans="1:7" ht="17.25" thickBot="1" x14ac:dyDescent="0.35">
      <c r="A128" s="179" t="s">
        <v>51</v>
      </c>
      <c r="B128" s="161"/>
      <c r="C128" s="162"/>
      <c r="D128" s="58">
        <f>SUM(B128:C128)</f>
        <v>0</v>
      </c>
    </row>
    <row r="129" spans="1:4" ht="16.5" x14ac:dyDescent="0.3">
      <c r="A129" s="181" t="s">
        <v>52</v>
      </c>
      <c r="B129" s="182"/>
      <c r="C129" s="182"/>
      <c r="D129" s="177">
        <f t="shared" ref="D129:D132" si="8">SUM(B129:C129)</f>
        <v>0</v>
      </c>
    </row>
    <row r="130" spans="1:4" ht="16.5" x14ac:dyDescent="0.3">
      <c r="A130" s="97" t="s">
        <v>53</v>
      </c>
      <c r="B130" s="29"/>
      <c r="C130" s="117"/>
      <c r="D130" s="183">
        <f t="shared" si="8"/>
        <v>0</v>
      </c>
    </row>
    <row r="131" spans="1:4" ht="16.5" x14ac:dyDescent="0.3">
      <c r="A131" s="97" t="s">
        <v>54</v>
      </c>
      <c r="B131" s="29"/>
      <c r="C131" s="117"/>
      <c r="D131" s="183">
        <f t="shared" si="8"/>
        <v>0</v>
      </c>
    </row>
    <row r="132" spans="1:4" ht="16.5" x14ac:dyDescent="0.3">
      <c r="A132" s="97" t="s">
        <v>120</v>
      </c>
      <c r="B132" s="29"/>
      <c r="C132" s="117"/>
      <c r="D132" s="183">
        <f t="shared" si="8"/>
        <v>0</v>
      </c>
    </row>
    <row r="133" spans="1:4" ht="16.5" x14ac:dyDescent="0.3">
      <c r="A133" s="96" t="s">
        <v>121</v>
      </c>
      <c r="B133" s="29"/>
      <c r="C133" s="117"/>
      <c r="D133" s="156"/>
    </row>
    <row r="134" spans="1:4" ht="16.5" x14ac:dyDescent="0.3">
      <c r="A134" s="96" t="s">
        <v>122</v>
      </c>
      <c r="B134" s="29"/>
      <c r="C134" s="117"/>
      <c r="D134" s="156"/>
    </row>
    <row r="135" spans="1:4" ht="16.5" x14ac:dyDescent="0.3">
      <c r="A135" s="98" t="s">
        <v>123</v>
      </c>
      <c r="B135" s="29"/>
      <c r="C135" s="117"/>
      <c r="D135" s="183">
        <f t="shared" ref="D135:D140" si="9">SUM(B135:C135)</f>
        <v>0</v>
      </c>
    </row>
    <row r="136" spans="1:4" ht="16.5" x14ac:dyDescent="0.3">
      <c r="A136" s="98" t="s">
        <v>124</v>
      </c>
      <c r="B136" s="29"/>
      <c r="C136" s="117"/>
      <c r="D136" s="183">
        <f t="shared" si="9"/>
        <v>0</v>
      </c>
    </row>
    <row r="137" spans="1:4" ht="16.5" x14ac:dyDescent="0.3">
      <c r="A137" s="98" t="s">
        <v>125</v>
      </c>
      <c r="B137" s="29"/>
      <c r="C137" s="117"/>
      <c r="D137" s="183">
        <f t="shared" si="9"/>
        <v>0</v>
      </c>
    </row>
    <row r="138" spans="1:4" ht="16.5" x14ac:dyDescent="0.3">
      <c r="A138" s="98" t="s">
        <v>126</v>
      </c>
      <c r="B138" s="29"/>
      <c r="C138" s="117"/>
      <c r="D138" s="183">
        <f t="shared" si="9"/>
        <v>0</v>
      </c>
    </row>
    <row r="139" spans="1:4" ht="16.5" x14ac:dyDescent="0.3">
      <c r="A139" s="98" t="s">
        <v>127</v>
      </c>
      <c r="B139" s="29"/>
      <c r="C139" s="117"/>
      <c r="D139" s="183">
        <f t="shared" si="9"/>
        <v>0</v>
      </c>
    </row>
    <row r="140" spans="1:4" ht="17.25" thickBot="1" x14ac:dyDescent="0.35">
      <c r="A140" s="96" t="s">
        <v>128</v>
      </c>
      <c r="B140" s="161"/>
      <c r="C140" s="162"/>
      <c r="D140" s="58">
        <f t="shared" si="9"/>
        <v>0</v>
      </c>
    </row>
    <row r="141" spans="1:4" ht="17.25" thickBot="1" x14ac:dyDescent="0.35">
      <c r="A141" s="184" t="s">
        <v>129</v>
      </c>
      <c r="B141" s="163">
        <f>SUM(B128:B140)</f>
        <v>0</v>
      </c>
      <c r="C141" s="164">
        <f>SUM(C128:C140)</f>
        <v>0</v>
      </c>
      <c r="D141" s="27">
        <f>SUM(B141:C141)</f>
        <v>0</v>
      </c>
    </row>
    <row r="142" spans="1:4" ht="16.5" x14ac:dyDescent="0.3">
      <c r="A142" s="180" t="s">
        <v>130</v>
      </c>
      <c r="B142" s="142"/>
      <c r="C142" s="142"/>
      <c r="D142" s="14"/>
    </row>
    <row r="143" spans="1:4" ht="16.5" x14ac:dyDescent="0.3">
      <c r="A143" s="99" t="s">
        <v>131</v>
      </c>
      <c r="B143" s="30"/>
      <c r="C143" s="142"/>
      <c r="D143" s="14"/>
    </row>
    <row r="144" spans="1:4" ht="16.5" x14ac:dyDescent="0.3">
      <c r="A144" s="99" t="s">
        <v>132</v>
      </c>
      <c r="B144" s="30"/>
      <c r="C144" s="142"/>
      <c r="D144" s="14"/>
    </row>
    <row r="145" spans="1:4" ht="16.5" x14ac:dyDescent="0.3">
      <c r="A145" s="100" t="s">
        <v>133</v>
      </c>
      <c r="B145" s="8">
        <v>51342890.090000004</v>
      </c>
      <c r="C145" s="9">
        <v>61876978.560000002</v>
      </c>
      <c r="D145" s="57">
        <f>SUM(B145:C145)</f>
        <v>113219868.65000001</v>
      </c>
    </row>
    <row r="146" spans="1:4" ht="16.5" x14ac:dyDescent="0.3">
      <c r="A146" s="100" t="s">
        <v>134</v>
      </c>
      <c r="B146" s="8">
        <v>45623927.229999997</v>
      </c>
      <c r="C146" s="9">
        <v>54389443.759999998</v>
      </c>
      <c r="D146" s="57">
        <f t="shared" ref="D146:D157" si="10">SUM(B146:C146)</f>
        <v>100013370.98999999</v>
      </c>
    </row>
    <row r="147" spans="1:4" ht="16.5" x14ac:dyDescent="0.3">
      <c r="A147" s="100" t="s">
        <v>135</v>
      </c>
      <c r="B147" s="8"/>
      <c r="C147" s="9"/>
      <c r="D147" s="57">
        <f t="shared" si="10"/>
        <v>0</v>
      </c>
    </row>
    <row r="148" spans="1:4" ht="16.5" x14ac:dyDescent="0.3">
      <c r="A148" s="100" t="s">
        <v>136</v>
      </c>
      <c r="B148" s="8"/>
      <c r="C148" s="9"/>
      <c r="D148" s="57">
        <f t="shared" si="10"/>
        <v>0</v>
      </c>
    </row>
    <row r="149" spans="1:4" ht="16.5" x14ac:dyDescent="0.3">
      <c r="A149" s="101" t="s">
        <v>137</v>
      </c>
      <c r="B149" s="8"/>
      <c r="C149" s="9"/>
      <c r="D149" s="57">
        <f t="shared" si="10"/>
        <v>0</v>
      </c>
    </row>
    <row r="150" spans="1:4" ht="16.5" x14ac:dyDescent="0.3">
      <c r="A150" s="100" t="s">
        <v>138</v>
      </c>
      <c r="B150" s="23">
        <v>31132009.899999999</v>
      </c>
      <c r="C150" s="24">
        <v>23170000</v>
      </c>
      <c r="D150" s="57">
        <f t="shared" si="10"/>
        <v>54302009.899999999</v>
      </c>
    </row>
    <row r="151" spans="1:4" ht="16.5" x14ac:dyDescent="0.3">
      <c r="A151" s="100" t="s">
        <v>139</v>
      </c>
      <c r="B151" s="23"/>
      <c r="C151" s="24"/>
      <c r="D151" s="57">
        <f t="shared" si="10"/>
        <v>0</v>
      </c>
    </row>
    <row r="152" spans="1:4" ht="16.5" x14ac:dyDescent="0.3">
      <c r="A152" s="100" t="s">
        <v>140</v>
      </c>
      <c r="B152" s="8">
        <v>90034543.200000003</v>
      </c>
      <c r="C152" s="9">
        <v>145640010.21000001</v>
      </c>
      <c r="D152" s="57">
        <f t="shared" si="10"/>
        <v>235674553.41000003</v>
      </c>
    </row>
    <row r="153" spans="1:4" ht="16.5" x14ac:dyDescent="0.3">
      <c r="A153" s="100" t="s">
        <v>141</v>
      </c>
      <c r="B153" s="8"/>
      <c r="C153" s="9"/>
      <c r="D153" s="57">
        <f t="shared" si="10"/>
        <v>0</v>
      </c>
    </row>
    <row r="154" spans="1:4" ht="16.5" x14ac:dyDescent="0.3">
      <c r="A154" s="100" t="s">
        <v>142</v>
      </c>
      <c r="B154" s="8"/>
      <c r="C154" s="9"/>
      <c r="D154" s="57">
        <f t="shared" si="10"/>
        <v>0</v>
      </c>
    </row>
    <row r="155" spans="1:4" ht="16.5" x14ac:dyDescent="0.3">
      <c r="A155" s="100" t="s">
        <v>143</v>
      </c>
      <c r="B155" s="8">
        <v>42397900</v>
      </c>
      <c r="C155" s="9">
        <v>32543900</v>
      </c>
      <c r="D155" s="57">
        <f t="shared" si="10"/>
        <v>74941800</v>
      </c>
    </row>
    <row r="156" spans="1:4" ht="16.5" x14ac:dyDescent="0.3">
      <c r="A156" s="100" t="s">
        <v>144</v>
      </c>
      <c r="B156" s="8"/>
      <c r="C156" s="9"/>
      <c r="D156" s="57">
        <f t="shared" si="10"/>
        <v>0</v>
      </c>
    </row>
    <row r="157" spans="1:4" ht="33.75" thickBot="1" x14ac:dyDescent="0.35">
      <c r="A157" s="102" t="s">
        <v>145</v>
      </c>
      <c r="B157" s="31"/>
      <c r="C157" s="143"/>
      <c r="D157" s="57">
        <f t="shared" si="10"/>
        <v>0</v>
      </c>
    </row>
    <row r="158" spans="1:4" ht="17.25" thickBot="1" x14ac:dyDescent="0.35">
      <c r="A158" s="103" t="s">
        <v>146</v>
      </c>
      <c r="B158" s="32">
        <f>SUM(B144:B157)</f>
        <v>260531270.42000002</v>
      </c>
      <c r="C158" s="32">
        <f>SUM(C144:C157)</f>
        <v>317620332.52999997</v>
      </c>
      <c r="D158" s="16">
        <f>SUM(B158:C158)</f>
        <v>578151602.95000005</v>
      </c>
    </row>
    <row r="159" spans="1:4" ht="16.5" x14ac:dyDescent="0.3">
      <c r="A159" s="68" t="s">
        <v>147</v>
      </c>
      <c r="B159" s="8"/>
      <c r="C159" s="9"/>
      <c r="D159" s="14"/>
    </row>
    <row r="160" spans="1:4" ht="16.5" x14ac:dyDescent="0.3">
      <c r="A160" s="100" t="s">
        <v>148</v>
      </c>
      <c r="B160" s="8">
        <v>2360178.41</v>
      </c>
      <c r="C160" s="9">
        <v>1200000</v>
      </c>
      <c r="D160" s="57">
        <f>SUM(B160:C160)</f>
        <v>3560178.41</v>
      </c>
    </row>
    <row r="161" spans="1:4" ht="16.5" x14ac:dyDescent="0.3">
      <c r="A161" s="100" t="s">
        <v>149</v>
      </c>
      <c r="B161" s="8"/>
      <c r="C161" s="9"/>
      <c r="D161" s="57">
        <f t="shared" ref="D161:D165" si="11">SUM(B161:C161)</f>
        <v>0</v>
      </c>
    </row>
    <row r="162" spans="1:4" ht="16.5" x14ac:dyDescent="0.3">
      <c r="A162" s="100" t="s">
        <v>150</v>
      </c>
      <c r="B162" s="8">
        <v>0</v>
      </c>
      <c r="C162" s="9"/>
      <c r="D162" s="57">
        <f t="shared" si="11"/>
        <v>0</v>
      </c>
    </row>
    <row r="163" spans="1:4" ht="16.5" x14ac:dyDescent="0.3">
      <c r="A163" s="100" t="s">
        <v>151</v>
      </c>
      <c r="B163" s="8"/>
      <c r="C163" s="9"/>
      <c r="D163" s="57">
        <f t="shared" si="11"/>
        <v>0</v>
      </c>
    </row>
    <row r="164" spans="1:4" ht="16.5" x14ac:dyDescent="0.3">
      <c r="A164" s="100" t="s">
        <v>152</v>
      </c>
      <c r="B164" s="8">
        <v>780000</v>
      </c>
      <c r="C164" s="9"/>
      <c r="D164" s="57">
        <f t="shared" si="11"/>
        <v>780000</v>
      </c>
    </row>
    <row r="165" spans="1:4" ht="17.25" thickBot="1" x14ac:dyDescent="0.35">
      <c r="A165" s="104" t="s">
        <v>153</v>
      </c>
      <c r="B165" s="31">
        <v>8772654.8900000006</v>
      </c>
      <c r="C165" s="143">
        <v>7987234.3399999999</v>
      </c>
      <c r="D165" s="57">
        <f t="shared" si="11"/>
        <v>16759889.23</v>
      </c>
    </row>
    <row r="166" spans="1:4" ht="17.25" thickBot="1" x14ac:dyDescent="0.35">
      <c r="A166" s="67" t="s">
        <v>154</v>
      </c>
      <c r="B166" s="26">
        <f>SUM(B160:B165)</f>
        <v>11912833.300000001</v>
      </c>
      <c r="C166" s="26">
        <f>SUM(C160:C165)</f>
        <v>9187234.3399999999</v>
      </c>
      <c r="D166" s="16">
        <f>SUM(B166:C166)</f>
        <v>21100067.640000001</v>
      </c>
    </row>
    <row r="167" spans="1:4" ht="16.5" x14ac:dyDescent="0.3">
      <c r="A167" s="68" t="s">
        <v>155</v>
      </c>
      <c r="B167" s="22"/>
      <c r="C167" s="140"/>
      <c r="D167" s="14"/>
    </row>
    <row r="168" spans="1:4" ht="16.5" x14ac:dyDescent="0.3">
      <c r="A168" s="100" t="s">
        <v>156</v>
      </c>
      <c r="B168" s="8"/>
      <c r="C168" s="9"/>
      <c r="D168" s="57">
        <f>SUM(B168:C168)</f>
        <v>0</v>
      </c>
    </row>
    <row r="169" spans="1:4" ht="16.5" x14ac:dyDescent="0.3">
      <c r="A169" s="100" t="s">
        <v>157</v>
      </c>
      <c r="B169" s="8"/>
      <c r="C169" s="9"/>
      <c r="D169" s="57">
        <f t="shared" ref="D169:D177" si="12">SUM(B169:C169)</f>
        <v>0</v>
      </c>
    </row>
    <row r="170" spans="1:4" ht="16.5" x14ac:dyDescent="0.3">
      <c r="A170" s="100" t="s">
        <v>158</v>
      </c>
      <c r="B170" s="8">
        <v>47890230.219999999</v>
      </c>
      <c r="C170" s="9">
        <v>56790235.869999997</v>
      </c>
      <c r="D170" s="57">
        <f t="shared" si="12"/>
        <v>104680466.09</v>
      </c>
    </row>
    <row r="171" spans="1:4" ht="16.5" x14ac:dyDescent="0.3">
      <c r="A171" s="100" t="s">
        <v>159</v>
      </c>
      <c r="B171" s="8">
        <v>39626300.979999997</v>
      </c>
      <c r="C171" s="9">
        <v>27650000</v>
      </c>
      <c r="D171" s="57">
        <f t="shared" si="12"/>
        <v>67276300.979999989</v>
      </c>
    </row>
    <row r="172" spans="1:4" ht="16.5" x14ac:dyDescent="0.3">
      <c r="A172" s="105" t="s">
        <v>160</v>
      </c>
      <c r="B172" s="17"/>
      <c r="C172" s="137"/>
      <c r="D172" s="57">
        <f t="shared" si="12"/>
        <v>0</v>
      </c>
    </row>
    <row r="173" spans="1:4" ht="16.5" x14ac:dyDescent="0.3">
      <c r="A173" s="100" t="s">
        <v>161</v>
      </c>
      <c r="B173" s="8"/>
      <c r="C173" s="9"/>
      <c r="D173" s="57">
        <f t="shared" si="12"/>
        <v>0</v>
      </c>
    </row>
    <row r="174" spans="1:4" ht="16.5" x14ac:dyDescent="0.3">
      <c r="A174" s="100" t="s">
        <v>162</v>
      </c>
      <c r="B174" s="8"/>
      <c r="C174" s="9"/>
      <c r="D174" s="57">
        <f t="shared" si="12"/>
        <v>0</v>
      </c>
    </row>
    <row r="175" spans="1:4" ht="16.5" x14ac:dyDescent="0.3">
      <c r="A175" s="106" t="s">
        <v>163</v>
      </c>
      <c r="B175" s="8"/>
      <c r="C175" s="9"/>
      <c r="D175" s="57">
        <f t="shared" si="12"/>
        <v>0</v>
      </c>
    </row>
    <row r="176" spans="1:4" ht="16.5" x14ac:dyDescent="0.3">
      <c r="A176" s="101" t="s">
        <v>164</v>
      </c>
      <c r="B176" s="8"/>
      <c r="C176" s="9"/>
      <c r="D176" s="57">
        <f t="shared" si="12"/>
        <v>0</v>
      </c>
    </row>
    <row r="177" spans="1:4" ht="17.25" thickBot="1" x14ac:dyDescent="0.35">
      <c r="A177" s="104" t="s">
        <v>165</v>
      </c>
      <c r="B177" s="13"/>
      <c r="C177" s="136"/>
      <c r="D177" s="57">
        <f t="shared" si="12"/>
        <v>0</v>
      </c>
    </row>
    <row r="178" spans="1:4" ht="17.25" thickBot="1" x14ac:dyDescent="0.35">
      <c r="A178" s="133" t="s">
        <v>166</v>
      </c>
      <c r="B178" s="33">
        <f>SUM(B168:B177)</f>
        <v>87516531.199999988</v>
      </c>
      <c r="C178" s="33">
        <f>SUM(C168:C177)</f>
        <v>84440235.870000005</v>
      </c>
      <c r="D178" s="16">
        <f>SUM(B178:C178)</f>
        <v>171956767.06999999</v>
      </c>
    </row>
    <row r="179" spans="1:4" ht="16.5" x14ac:dyDescent="0.3">
      <c r="A179" s="68" t="s">
        <v>167</v>
      </c>
      <c r="B179" s="8"/>
      <c r="C179" s="9"/>
      <c r="D179" s="14"/>
    </row>
    <row r="180" spans="1:4" ht="16.5" x14ac:dyDescent="0.3">
      <c r="A180" s="100" t="s">
        <v>168</v>
      </c>
      <c r="B180" s="8"/>
      <c r="C180" s="9"/>
      <c r="D180" s="57">
        <f>SUM(B180:C180)</f>
        <v>0</v>
      </c>
    </row>
    <row r="181" spans="1:4" ht="16.5" x14ac:dyDescent="0.3">
      <c r="A181" s="100" t="s">
        <v>169</v>
      </c>
      <c r="B181" s="8"/>
      <c r="C181" s="9"/>
      <c r="D181" s="57">
        <f t="shared" ref="D181:D185" si="13">SUM(B181:C181)</f>
        <v>0</v>
      </c>
    </row>
    <row r="182" spans="1:4" ht="16.5" x14ac:dyDescent="0.3">
      <c r="A182" s="100" t="s">
        <v>170</v>
      </c>
      <c r="B182" s="8"/>
      <c r="C182" s="9"/>
      <c r="D182" s="57">
        <f t="shared" si="13"/>
        <v>0</v>
      </c>
    </row>
    <row r="183" spans="1:4" ht="16.5" x14ac:dyDescent="0.3">
      <c r="A183" s="100" t="s">
        <v>171</v>
      </c>
      <c r="B183" s="8"/>
      <c r="C183" s="9"/>
      <c r="D183" s="57">
        <f t="shared" si="13"/>
        <v>0</v>
      </c>
    </row>
    <row r="184" spans="1:4" ht="16.5" x14ac:dyDescent="0.3">
      <c r="A184" s="100" t="s">
        <v>172</v>
      </c>
      <c r="B184" s="8">
        <v>11980655.9</v>
      </c>
      <c r="C184" s="9">
        <v>7600000</v>
      </c>
      <c r="D184" s="57">
        <f t="shared" si="13"/>
        <v>19580655.899999999</v>
      </c>
    </row>
    <row r="185" spans="1:4" ht="17.25" thickBot="1" x14ac:dyDescent="0.35">
      <c r="A185" s="104" t="s">
        <v>173</v>
      </c>
      <c r="B185" s="13"/>
      <c r="C185" s="136"/>
      <c r="D185" s="57">
        <f t="shared" si="13"/>
        <v>0</v>
      </c>
    </row>
    <row r="186" spans="1:4" ht="17.25" thickBot="1" x14ac:dyDescent="0.35">
      <c r="A186" s="67" t="s">
        <v>174</v>
      </c>
      <c r="B186" s="26">
        <f>SUM(B180:B185)</f>
        <v>11980655.9</v>
      </c>
      <c r="C186" s="26">
        <f>SUM(C180:C185)</f>
        <v>7600000</v>
      </c>
      <c r="D186" s="16">
        <f>SUM(B186:C186)</f>
        <v>19580655.899999999</v>
      </c>
    </row>
    <row r="187" spans="1:4" ht="16.5" x14ac:dyDescent="0.3">
      <c r="A187" s="68" t="s">
        <v>175</v>
      </c>
      <c r="B187" s="8"/>
      <c r="C187" s="9"/>
      <c r="D187" s="14"/>
    </row>
    <row r="188" spans="1:4" ht="16.5" x14ac:dyDescent="0.3">
      <c r="A188" s="100" t="s">
        <v>176</v>
      </c>
      <c r="B188" s="8">
        <v>4555780.67</v>
      </c>
      <c r="C188" s="9">
        <v>42598000</v>
      </c>
      <c r="D188" s="57">
        <f>SUM(B188:C188)</f>
        <v>47153780.670000002</v>
      </c>
    </row>
    <row r="189" spans="1:4" ht="16.5" x14ac:dyDescent="0.3">
      <c r="A189" s="100" t="s">
        <v>177</v>
      </c>
      <c r="B189" s="8">
        <v>68230450.444999993</v>
      </c>
      <c r="C189" s="9">
        <v>42340870.869999997</v>
      </c>
      <c r="D189" s="57">
        <f t="shared" ref="D189:D193" si="14">SUM(B189:C189)</f>
        <v>110571321.315</v>
      </c>
    </row>
    <row r="190" spans="1:4" ht="16.5" x14ac:dyDescent="0.3">
      <c r="A190" s="100" t="s">
        <v>178</v>
      </c>
      <c r="B190" s="23">
        <v>35700800.979999997</v>
      </c>
      <c r="C190" s="24">
        <v>30700000</v>
      </c>
      <c r="D190" s="57">
        <f t="shared" si="14"/>
        <v>66400800.979999997</v>
      </c>
    </row>
    <row r="191" spans="1:4" ht="16.5" x14ac:dyDescent="0.3">
      <c r="A191" s="100" t="s">
        <v>179</v>
      </c>
      <c r="B191" s="23">
        <v>13670230.18</v>
      </c>
      <c r="C191" s="24">
        <v>0</v>
      </c>
      <c r="D191" s="57">
        <f t="shared" si="14"/>
        <v>13670230.18</v>
      </c>
    </row>
    <row r="192" spans="1:4" ht="16.5" x14ac:dyDescent="0.3">
      <c r="A192" s="105" t="s">
        <v>180</v>
      </c>
      <c r="B192" s="17"/>
      <c r="C192" s="137"/>
      <c r="D192" s="57">
        <f t="shared" si="14"/>
        <v>0</v>
      </c>
    </row>
    <row r="193" spans="1:4" ht="17.25" thickBot="1" x14ac:dyDescent="0.35">
      <c r="A193" s="107" t="s">
        <v>181</v>
      </c>
      <c r="B193" s="34"/>
      <c r="C193" s="144"/>
      <c r="D193" s="57">
        <f t="shared" si="14"/>
        <v>0</v>
      </c>
    </row>
    <row r="194" spans="1:4" ht="17.25" thickBot="1" x14ac:dyDescent="0.35">
      <c r="A194" s="88" t="s">
        <v>182</v>
      </c>
      <c r="B194" s="26">
        <f>SUM(B188:B193)</f>
        <v>122157262.27500001</v>
      </c>
      <c r="C194" s="26">
        <f>SUM(C188:C193)</f>
        <v>115638870.87</v>
      </c>
      <c r="D194" s="16">
        <f>SUM(B194:C194)</f>
        <v>237796133.14500001</v>
      </c>
    </row>
    <row r="195" spans="1:4" ht="16.5" x14ac:dyDescent="0.3">
      <c r="A195" s="68" t="s">
        <v>183</v>
      </c>
      <c r="B195" s="8"/>
      <c r="C195" s="9"/>
      <c r="D195" s="14"/>
    </row>
    <row r="196" spans="1:4" ht="16.5" x14ac:dyDescent="0.3">
      <c r="A196" s="100" t="s">
        <v>184</v>
      </c>
      <c r="B196" s="8">
        <v>14769110.93</v>
      </c>
      <c r="C196" s="9">
        <v>20420756.98</v>
      </c>
      <c r="D196" s="14">
        <f>SUM(B196:C196)</f>
        <v>35189867.909999996</v>
      </c>
    </row>
    <row r="197" spans="1:4" ht="16.5" x14ac:dyDescent="0.3">
      <c r="A197" s="100" t="s">
        <v>185</v>
      </c>
      <c r="B197" s="8"/>
      <c r="C197" s="9"/>
      <c r="D197" s="14">
        <f t="shared" ref="D197:D201" si="15">SUM(B197:C197)</f>
        <v>0</v>
      </c>
    </row>
    <row r="198" spans="1:4" ht="16.5" x14ac:dyDescent="0.3">
      <c r="A198" s="100" t="s">
        <v>186</v>
      </c>
      <c r="B198" s="8"/>
      <c r="C198" s="9"/>
      <c r="D198" s="14">
        <f t="shared" si="15"/>
        <v>0</v>
      </c>
    </row>
    <row r="199" spans="1:4" ht="16.5" x14ac:dyDescent="0.3">
      <c r="A199" s="100" t="s">
        <v>187</v>
      </c>
      <c r="B199" s="8">
        <v>80670237</v>
      </c>
      <c r="C199" s="9">
        <v>36438767.899999999</v>
      </c>
      <c r="D199" s="14">
        <f t="shared" si="15"/>
        <v>117109004.90000001</v>
      </c>
    </row>
    <row r="200" spans="1:4" ht="16.5" x14ac:dyDescent="0.3">
      <c r="A200" s="100" t="s">
        <v>188</v>
      </c>
      <c r="B200" s="8"/>
      <c r="C200" s="9"/>
      <c r="D200" s="14">
        <f t="shared" si="15"/>
        <v>0</v>
      </c>
    </row>
    <row r="201" spans="1:4" ht="17.25" thickBot="1" x14ac:dyDescent="0.35">
      <c r="A201" s="104" t="s">
        <v>189</v>
      </c>
      <c r="B201" s="13">
        <v>16609799.794999599</v>
      </c>
      <c r="C201" s="136"/>
      <c r="D201" s="14">
        <f t="shared" si="15"/>
        <v>16609799.794999599</v>
      </c>
    </row>
    <row r="202" spans="1:4" ht="17.25" thickBot="1" x14ac:dyDescent="0.35">
      <c r="A202" s="67" t="s">
        <v>190</v>
      </c>
      <c r="B202" s="33">
        <f>SUM(B196:B201)</f>
        <v>112049147.72499961</v>
      </c>
      <c r="C202" s="33">
        <f>SUM(C196:C201)</f>
        <v>56859524.879999995</v>
      </c>
      <c r="D202" s="16">
        <f>SUM(B202:C202)</f>
        <v>168908672.6049996</v>
      </c>
    </row>
    <row r="203" spans="1:4" ht="16.5" x14ac:dyDescent="0.3">
      <c r="A203" s="68" t="s">
        <v>191</v>
      </c>
      <c r="B203" s="22"/>
      <c r="C203" s="140"/>
      <c r="D203" s="14"/>
    </row>
    <row r="204" spans="1:4" ht="16.5" x14ac:dyDescent="0.3">
      <c r="A204" s="100" t="s">
        <v>192</v>
      </c>
      <c r="B204" s="8">
        <v>11561923.34</v>
      </c>
      <c r="C204" s="9">
        <v>8700000</v>
      </c>
      <c r="D204" s="14">
        <f>SUM(B204:C204)</f>
        <v>20261923.34</v>
      </c>
    </row>
    <row r="205" spans="1:4" ht="16.5" x14ac:dyDescent="0.3">
      <c r="A205" s="100" t="s">
        <v>193</v>
      </c>
      <c r="B205" s="8">
        <v>1090000</v>
      </c>
      <c r="C205" s="9">
        <v>870560.87</v>
      </c>
      <c r="D205" s="14">
        <f t="shared" ref="D205:D209" si="16">SUM(B205:C205)</f>
        <v>1960560.87</v>
      </c>
    </row>
    <row r="206" spans="1:4" ht="16.5" x14ac:dyDescent="0.3">
      <c r="A206" s="100" t="s">
        <v>194</v>
      </c>
      <c r="B206" s="8">
        <v>0</v>
      </c>
      <c r="C206" s="9"/>
      <c r="D206" s="14">
        <f t="shared" si="16"/>
        <v>0</v>
      </c>
    </row>
    <row r="207" spans="1:4" ht="16.5" x14ac:dyDescent="0.3">
      <c r="A207" s="100" t="s">
        <v>195</v>
      </c>
      <c r="B207" s="8">
        <v>10800000</v>
      </c>
      <c r="C207" s="9">
        <v>12850375.23</v>
      </c>
      <c r="D207" s="14">
        <f t="shared" si="16"/>
        <v>23650375.23</v>
      </c>
    </row>
    <row r="208" spans="1:4" ht="16.5" x14ac:dyDescent="0.3">
      <c r="A208" s="105" t="s">
        <v>196</v>
      </c>
      <c r="B208" s="17"/>
      <c r="C208" s="137"/>
      <c r="D208" s="14">
        <f t="shared" si="16"/>
        <v>0</v>
      </c>
    </row>
    <row r="209" spans="1:4" ht="17.25" thickBot="1" x14ac:dyDescent="0.35">
      <c r="A209" s="107" t="s">
        <v>197</v>
      </c>
      <c r="B209" s="35"/>
      <c r="C209" s="145"/>
      <c r="D209" s="14">
        <f t="shared" si="16"/>
        <v>0</v>
      </c>
    </row>
    <row r="210" spans="1:4" ht="17.25" thickBot="1" x14ac:dyDescent="0.35">
      <c r="A210" s="109" t="s">
        <v>198</v>
      </c>
      <c r="B210" s="26">
        <f>SUM(B204:B209)</f>
        <v>23451923.34</v>
      </c>
      <c r="C210" s="26">
        <f>SUM(C204:C209)</f>
        <v>22420936.100000001</v>
      </c>
      <c r="D210" s="16">
        <f>SUM(B210:C210)</f>
        <v>45872859.439999998</v>
      </c>
    </row>
    <row r="211" spans="1:4" ht="16.5" x14ac:dyDescent="0.3">
      <c r="A211" s="68" t="s">
        <v>199</v>
      </c>
      <c r="B211" s="8"/>
      <c r="C211" s="9"/>
      <c r="D211" s="14"/>
    </row>
    <row r="212" spans="1:4" ht="16.5" x14ac:dyDescent="0.3">
      <c r="A212" s="100" t="s">
        <v>200</v>
      </c>
      <c r="B212" s="8">
        <v>357447748.54000002</v>
      </c>
      <c r="C212" s="9">
        <v>300654945.99000001</v>
      </c>
      <c r="D212" s="14">
        <f>SUM(B212:C212)</f>
        <v>658102694.52999997</v>
      </c>
    </row>
    <row r="213" spans="1:4" ht="16.5" x14ac:dyDescent="0.3">
      <c r="A213" s="100" t="s">
        <v>201</v>
      </c>
      <c r="B213" s="8">
        <v>7890345.9199999999</v>
      </c>
      <c r="C213" s="9">
        <v>3980435.17</v>
      </c>
      <c r="D213" s="14">
        <f t="shared" ref="D213:D218" si="17">SUM(B213:C213)</f>
        <v>11870781.09</v>
      </c>
    </row>
    <row r="214" spans="1:4" ht="16.5" x14ac:dyDescent="0.3">
      <c r="A214" s="100" t="s">
        <v>202</v>
      </c>
      <c r="B214" s="8"/>
      <c r="C214" s="9"/>
      <c r="D214" s="14">
        <f t="shared" si="17"/>
        <v>0</v>
      </c>
    </row>
    <row r="215" spans="1:4" ht="16.5" x14ac:dyDescent="0.3">
      <c r="A215" s="100" t="s">
        <v>203</v>
      </c>
      <c r="B215" s="8"/>
      <c r="C215" s="9"/>
      <c r="D215" s="14">
        <f t="shared" si="17"/>
        <v>0</v>
      </c>
    </row>
    <row r="216" spans="1:4" ht="16.5" x14ac:dyDescent="0.3">
      <c r="A216" s="100" t="s">
        <v>204</v>
      </c>
      <c r="B216" s="8"/>
      <c r="C216" s="9"/>
      <c r="D216" s="14">
        <f t="shared" si="17"/>
        <v>0</v>
      </c>
    </row>
    <row r="217" spans="1:4" ht="16.5" x14ac:dyDescent="0.3">
      <c r="A217" s="100" t="s">
        <v>205</v>
      </c>
      <c r="B217" s="8"/>
      <c r="C217" s="9"/>
      <c r="D217" s="14">
        <f t="shared" si="17"/>
        <v>0</v>
      </c>
    </row>
    <row r="218" spans="1:4" ht="17.25" thickBot="1" x14ac:dyDescent="0.35">
      <c r="A218" s="132" t="s">
        <v>206</v>
      </c>
      <c r="B218" s="122"/>
      <c r="C218" s="138"/>
      <c r="D218" s="14">
        <f t="shared" si="17"/>
        <v>0</v>
      </c>
    </row>
    <row r="219" spans="1:4" ht="17.25" thickBot="1" x14ac:dyDescent="0.35">
      <c r="A219" s="131" t="s">
        <v>207</v>
      </c>
      <c r="B219" s="119">
        <v>11986700.65</v>
      </c>
      <c r="C219" s="146"/>
      <c r="D219" s="125">
        <f t="shared" ref="D219:D247" si="18">SUM(B219:B219)</f>
        <v>11986700.65</v>
      </c>
    </row>
    <row r="220" spans="1:4" ht="17.25" thickBot="1" x14ac:dyDescent="0.35">
      <c r="A220" s="88" t="s">
        <v>208</v>
      </c>
      <c r="B220" s="26">
        <f>SUM(B212:B219)</f>
        <v>377324795.11000001</v>
      </c>
      <c r="C220" s="26">
        <f>SUM(C212:C219)</f>
        <v>304635381.16000003</v>
      </c>
      <c r="D220" s="16">
        <f>SUM(B220:C220)</f>
        <v>681960176.26999998</v>
      </c>
    </row>
    <row r="221" spans="1:4" ht="16.5" x14ac:dyDescent="0.3">
      <c r="A221" s="68" t="s">
        <v>209</v>
      </c>
      <c r="B221" s="8"/>
      <c r="C221" s="9"/>
      <c r="D221" s="14"/>
    </row>
    <row r="222" spans="1:4" ht="16.5" x14ac:dyDescent="0.3">
      <c r="A222" s="100" t="s">
        <v>210</v>
      </c>
      <c r="B222" s="8"/>
      <c r="C222" s="9"/>
      <c r="D222" s="14">
        <f>SUM(B222:C222)</f>
        <v>0</v>
      </c>
    </row>
    <row r="223" spans="1:4" ht="16.5" x14ac:dyDescent="0.3">
      <c r="A223" s="100" t="s">
        <v>211</v>
      </c>
      <c r="B223" s="8"/>
      <c r="C223" s="9"/>
      <c r="D223" s="14">
        <f t="shared" ref="D223:D230" si="19">SUM(B223:C223)</f>
        <v>0</v>
      </c>
    </row>
    <row r="224" spans="1:4" ht="16.5" x14ac:dyDescent="0.3">
      <c r="A224" s="100" t="s">
        <v>212</v>
      </c>
      <c r="B224" s="8"/>
      <c r="C224" s="9"/>
      <c r="D224" s="14">
        <f t="shared" si="19"/>
        <v>0</v>
      </c>
    </row>
    <row r="225" spans="1:4" ht="16.5" x14ac:dyDescent="0.3">
      <c r="A225" s="100" t="s">
        <v>213</v>
      </c>
      <c r="B225" s="8"/>
      <c r="C225" s="9"/>
      <c r="D225" s="14">
        <f t="shared" si="19"/>
        <v>0</v>
      </c>
    </row>
    <row r="226" spans="1:4" ht="16.5" x14ac:dyDescent="0.3">
      <c r="A226" s="100" t="s">
        <v>214</v>
      </c>
      <c r="B226" s="8">
        <v>13176008.34</v>
      </c>
      <c r="C226" s="9"/>
      <c r="D226" s="14">
        <f t="shared" si="19"/>
        <v>13176008.34</v>
      </c>
    </row>
    <row r="227" spans="1:4" ht="16.5" x14ac:dyDescent="0.3">
      <c r="A227" s="100" t="s">
        <v>215</v>
      </c>
      <c r="B227" s="8"/>
      <c r="C227" s="9"/>
      <c r="D227" s="14">
        <f t="shared" si="19"/>
        <v>0</v>
      </c>
    </row>
    <row r="228" spans="1:4" ht="16.5" x14ac:dyDescent="0.3">
      <c r="A228" s="100" t="s">
        <v>216</v>
      </c>
      <c r="B228" s="8"/>
      <c r="C228" s="9"/>
      <c r="D228" s="14">
        <f t="shared" si="19"/>
        <v>0</v>
      </c>
    </row>
    <row r="229" spans="1:4" ht="16.5" x14ac:dyDescent="0.3">
      <c r="A229" s="100" t="s">
        <v>217</v>
      </c>
      <c r="B229" s="8"/>
      <c r="C229" s="9"/>
      <c r="D229" s="14">
        <f t="shared" si="19"/>
        <v>0</v>
      </c>
    </row>
    <row r="230" spans="1:4" ht="17.25" thickBot="1" x14ac:dyDescent="0.35">
      <c r="A230" s="104" t="s">
        <v>218</v>
      </c>
      <c r="B230" s="13"/>
      <c r="C230" s="136"/>
      <c r="D230" s="14">
        <f t="shared" si="19"/>
        <v>0</v>
      </c>
    </row>
    <row r="231" spans="1:4" ht="17.25" thickBot="1" x14ac:dyDescent="0.35">
      <c r="A231" s="88" t="s">
        <v>219</v>
      </c>
      <c r="B231" s="33">
        <f>SUM(B221:B230)</f>
        <v>13176008.34</v>
      </c>
      <c r="C231" s="33">
        <f>SUM(C221:C230)</f>
        <v>0</v>
      </c>
      <c r="D231" s="16">
        <f>SUM(B231:C231)</f>
        <v>13176008.34</v>
      </c>
    </row>
    <row r="232" spans="1:4" ht="17.25" thickBot="1" x14ac:dyDescent="0.35">
      <c r="A232" s="165" t="s">
        <v>220</v>
      </c>
      <c r="B232" s="166">
        <f>SUM(B158,B166,B178,B186,B194,B202,B210,B220,B231)</f>
        <v>1020100427.6099998</v>
      </c>
      <c r="C232" s="166">
        <f>SUM(C158,C166,C178,C186,C194,C202,C210,C220,C231)</f>
        <v>918402515.75</v>
      </c>
      <c r="D232" s="36">
        <f>SUM(B232:C232)</f>
        <v>1938502943.3599997</v>
      </c>
    </row>
    <row r="233" spans="1:4" ht="16.5" x14ac:dyDescent="0.3">
      <c r="A233" s="68" t="s">
        <v>221</v>
      </c>
      <c r="B233" s="22"/>
      <c r="C233" s="140"/>
      <c r="D233" s="14"/>
    </row>
    <row r="234" spans="1:4" ht="16.5" x14ac:dyDescent="0.3">
      <c r="A234" s="68" t="s">
        <v>132</v>
      </c>
      <c r="B234" s="8"/>
      <c r="C234" s="9"/>
      <c r="D234" s="14">
        <f t="shared" si="18"/>
        <v>0</v>
      </c>
    </row>
    <row r="235" spans="1:4" ht="16.5" x14ac:dyDescent="0.3">
      <c r="A235" s="100" t="s">
        <v>133</v>
      </c>
      <c r="B235" s="22"/>
      <c r="C235" s="140"/>
      <c r="D235" s="14">
        <f t="shared" si="18"/>
        <v>0</v>
      </c>
    </row>
    <row r="236" spans="1:4" ht="16.5" x14ac:dyDescent="0.3">
      <c r="A236" s="100" t="s">
        <v>134</v>
      </c>
      <c r="B236" s="8"/>
      <c r="C236" s="9"/>
      <c r="D236" s="14">
        <f t="shared" si="18"/>
        <v>0</v>
      </c>
    </row>
    <row r="237" spans="1:4" ht="16.5" x14ac:dyDescent="0.3">
      <c r="A237" s="100" t="s">
        <v>135</v>
      </c>
      <c r="B237" s="8"/>
      <c r="C237" s="9"/>
      <c r="D237" s="14">
        <f t="shared" si="18"/>
        <v>0</v>
      </c>
    </row>
    <row r="238" spans="1:4" ht="16.5" x14ac:dyDescent="0.3">
      <c r="A238" s="100" t="s">
        <v>136</v>
      </c>
      <c r="B238" s="8"/>
      <c r="C238" s="9"/>
      <c r="D238" s="14">
        <f t="shared" si="18"/>
        <v>0</v>
      </c>
    </row>
    <row r="239" spans="1:4" ht="16.5" x14ac:dyDescent="0.3">
      <c r="A239" s="101" t="s">
        <v>137</v>
      </c>
      <c r="B239" s="8"/>
      <c r="C239" s="9"/>
      <c r="D239" s="14">
        <f t="shared" si="18"/>
        <v>0</v>
      </c>
    </row>
    <row r="240" spans="1:4" ht="16.5" x14ac:dyDescent="0.3">
      <c r="A240" s="100" t="s">
        <v>138</v>
      </c>
      <c r="B240" s="8"/>
      <c r="C240" s="9"/>
      <c r="D240" s="14">
        <f t="shared" si="18"/>
        <v>0</v>
      </c>
    </row>
    <row r="241" spans="1:4" ht="16.5" x14ac:dyDescent="0.3">
      <c r="A241" s="100" t="s">
        <v>139</v>
      </c>
      <c r="B241" s="8"/>
      <c r="C241" s="9"/>
      <c r="D241" s="14">
        <f t="shared" si="18"/>
        <v>0</v>
      </c>
    </row>
    <row r="242" spans="1:4" ht="16.5" x14ac:dyDescent="0.3">
      <c r="A242" s="100" t="s">
        <v>140</v>
      </c>
      <c r="B242" s="8"/>
      <c r="C242" s="9"/>
      <c r="D242" s="14">
        <f t="shared" si="18"/>
        <v>0</v>
      </c>
    </row>
    <row r="243" spans="1:4" ht="16.5" x14ac:dyDescent="0.3">
      <c r="A243" s="100" t="s">
        <v>141</v>
      </c>
      <c r="B243" s="8"/>
      <c r="C243" s="9"/>
      <c r="D243" s="14">
        <f t="shared" si="18"/>
        <v>0</v>
      </c>
    </row>
    <row r="244" spans="1:4" ht="16.5" x14ac:dyDescent="0.3">
      <c r="A244" s="100" t="s">
        <v>222</v>
      </c>
      <c r="B244" s="8"/>
      <c r="C244" s="9"/>
      <c r="D244" s="14">
        <f t="shared" si="18"/>
        <v>0</v>
      </c>
    </row>
    <row r="245" spans="1:4" ht="16.5" x14ac:dyDescent="0.3">
      <c r="A245" s="100" t="s">
        <v>143</v>
      </c>
      <c r="B245" s="8"/>
      <c r="C245" s="9"/>
      <c r="D245" s="14">
        <f t="shared" si="18"/>
        <v>0</v>
      </c>
    </row>
    <row r="246" spans="1:4" ht="16.5" x14ac:dyDescent="0.3">
      <c r="A246" s="100" t="s">
        <v>144</v>
      </c>
      <c r="B246" s="8"/>
      <c r="C246" s="9"/>
      <c r="D246" s="14">
        <f t="shared" si="18"/>
        <v>0</v>
      </c>
    </row>
    <row r="247" spans="1:4" ht="33.75" thickBot="1" x14ac:dyDescent="0.35">
      <c r="A247" s="102" t="s">
        <v>145</v>
      </c>
      <c r="B247" s="13"/>
      <c r="C247" s="136"/>
      <c r="D247" s="14">
        <f t="shared" si="18"/>
        <v>0</v>
      </c>
    </row>
    <row r="248" spans="1:4" ht="17.25" customHeight="1" thickBot="1" x14ac:dyDescent="0.35">
      <c r="A248" s="110" t="s">
        <v>146</v>
      </c>
      <c r="B248" s="26">
        <f>SUM(B235:B247)</f>
        <v>0</v>
      </c>
      <c r="C248" s="26">
        <f>SUM(C235:C247)</f>
        <v>0</v>
      </c>
      <c r="D248" s="16">
        <f>SUM(B248:C248)</f>
        <v>0</v>
      </c>
    </row>
    <row r="249" spans="1:4" ht="16.5" x14ac:dyDescent="0.3">
      <c r="A249" s="68" t="s">
        <v>147</v>
      </c>
      <c r="B249" s="8"/>
      <c r="C249" s="9"/>
      <c r="D249" s="14"/>
    </row>
    <row r="250" spans="1:4" ht="16.5" x14ac:dyDescent="0.3">
      <c r="A250" s="100" t="s">
        <v>148</v>
      </c>
      <c r="B250" s="8"/>
      <c r="C250" s="9"/>
      <c r="D250" s="14">
        <f>SUM(B250:C250)</f>
        <v>0</v>
      </c>
    </row>
    <row r="251" spans="1:4" ht="16.5" x14ac:dyDescent="0.3">
      <c r="A251" s="100" t="s">
        <v>149</v>
      </c>
      <c r="B251" s="8"/>
      <c r="C251" s="9"/>
      <c r="D251" s="14">
        <f t="shared" ref="D251:D255" si="20">SUM(B251:C251)</f>
        <v>0</v>
      </c>
    </row>
    <row r="252" spans="1:4" ht="16.5" x14ac:dyDescent="0.3">
      <c r="A252" s="100" t="s">
        <v>150</v>
      </c>
      <c r="B252" s="8"/>
      <c r="C252" s="9"/>
      <c r="D252" s="14">
        <f t="shared" si="20"/>
        <v>0</v>
      </c>
    </row>
    <row r="253" spans="1:4" ht="16.5" x14ac:dyDescent="0.3">
      <c r="A253" s="100" t="s">
        <v>151</v>
      </c>
      <c r="B253" s="8"/>
      <c r="C253" s="9"/>
      <c r="D253" s="14">
        <f t="shared" si="20"/>
        <v>0</v>
      </c>
    </row>
    <row r="254" spans="1:4" ht="16.5" x14ac:dyDescent="0.3">
      <c r="A254" s="100" t="s">
        <v>152</v>
      </c>
      <c r="B254" s="8"/>
      <c r="C254" s="9"/>
      <c r="D254" s="14">
        <f t="shared" si="20"/>
        <v>0</v>
      </c>
    </row>
    <row r="255" spans="1:4" ht="17.25" thickBot="1" x14ac:dyDescent="0.35">
      <c r="A255" s="104" t="s">
        <v>153</v>
      </c>
      <c r="B255" s="13"/>
      <c r="C255" s="136"/>
      <c r="D255" s="14">
        <f t="shared" si="20"/>
        <v>0</v>
      </c>
    </row>
    <row r="256" spans="1:4" ht="17.25" thickBot="1" x14ac:dyDescent="0.35">
      <c r="A256" s="67" t="s">
        <v>154</v>
      </c>
      <c r="B256" s="37">
        <f t="shared" ref="B256:C256" si="21">SUM(B250:B255)</f>
        <v>0</v>
      </c>
      <c r="C256" s="37">
        <f t="shared" si="21"/>
        <v>0</v>
      </c>
      <c r="D256" s="16">
        <f>SUM(B256:C256)</f>
        <v>0</v>
      </c>
    </row>
    <row r="257" spans="1:4" ht="16.5" x14ac:dyDescent="0.3">
      <c r="A257" s="68" t="s">
        <v>155</v>
      </c>
      <c r="B257" s="8"/>
      <c r="C257" s="9"/>
      <c r="D257" s="14"/>
    </row>
    <row r="258" spans="1:4" ht="17.25" thickBot="1" x14ac:dyDescent="0.35">
      <c r="A258" s="132" t="s">
        <v>156</v>
      </c>
      <c r="B258" s="122"/>
      <c r="C258" s="138"/>
      <c r="D258" s="130">
        <f>SUM(B258:C258)</f>
        <v>0</v>
      </c>
    </row>
    <row r="259" spans="1:4" ht="16.5" x14ac:dyDescent="0.3">
      <c r="A259" s="128" t="s">
        <v>157</v>
      </c>
      <c r="B259" s="119"/>
      <c r="C259" s="146"/>
      <c r="D259" s="125">
        <f t="shared" ref="D259:D267" si="22">SUM(B259:C259)</f>
        <v>0</v>
      </c>
    </row>
    <row r="260" spans="1:4" ht="16.5" x14ac:dyDescent="0.3">
      <c r="A260" s="100" t="s">
        <v>158</v>
      </c>
      <c r="B260" s="8"/>
      <c r="C260" s="167"/>
      <c r="D260" s="156">
        <f t="shared" si="22"/>
        <v>0</v>
      </c>
    </row>
    <row r="261" spans="1:4" ht="16.5" x14ac:dyDescent="0.3">
      <c r="A261" s="100" t="s">
        <v>159</v>
      </c>
      <c r="B261" s="8">
        <v>4670119.2300000004</v>
      </c>
      <c r="C261" s="167">
        <v>32908650.760000002</v>
      </c>
      <c r="D261" s="156">
        <f t="shared" si="22"/>
        <v>37578769.990000002</v>
      </c>
    </row>
    <row r="262" spans="1:4" ht="16.5" x14ac:dyDescent="0.3">
      <c r="A262" s="101" t="s">
        <v>160</v>
      </c>
      <c r="B262" s="8"/>
      <c r="C262" s="167"/>
      <c r="D262" s="156">
        <f t="shared" si="22"/>
        <v>0</v>
      </c>
    </row>
    <row r="263" spans="1:4" ht="16.5" x14ac:dyDescent="0.3">
      <c r="A263" s="100" t="s">
        <v>161</v>
      </c>
      <c r="B263" s="23"/>
      <c r="C263" s="168"/>
      <c r="D263" s="156">
        <f t="shared" si="22"/>
        <v>0</v>
      </c>
    </row>
    <row r="264" spans="1:4" ht="16.5" x14ac:dyDescent="0.3">
      <c r="A264" s="100" t="s">
        <v>162</v>
      </c>
      <c r="B264" s="8"/>
      <c r="C264" s="167"/>
      <c r="D264" s="156">
        <f t="shared" si="22"/>
        <v>0</v>
      </c>
    </row>
    <row r="265" spans="1:4" ht="16.5" x14ac:dyDescent="0.3">
      <c r="A265" s="106" t="s">
        <v>163</v>
      </c>
      <c r="B265" s="22"/>
      <c r="C265" s="169"/>
      <c r="D265" s="156">
        <f t="shared" si="22"/>
        <v>0</v>
      </c>
    </row>
    <row r="266" spans="1:4" ht="16.5" x14ac:dyDescent="0.3">
      <c r="A266" s="101" t="s">
        <v>164</v>
      </c>
      <c r="B266" s="8">
        <v>3570000</v>
      </c>
      <c r="C266" s="167">
        <v>15670887.98</v>
      </c>
      <c r="D266" s="156">
        <f t="shared" si="22"/>
        <v>19240887.98</v>
      </c>
    </row>
    <row r="267" spans="1:4" ht="17.25" thickBot="1" x14ac:dyDescent="0.35">
      <c r="A267" s="132" t="s">
        <v>165</v>
      </c>
      <c r="B267" s="122"/>
      <c r="C267" s="138"/>
      <c r="D267" s="130">
        <f t="shared" si="22"/>
        <v>0</v>
      </c>
    </row>
    <row r="268" spans="1:4" ht="17.25" thickBot="1" x14ac:dyDescent="0.35">
      <c r="A268" s="170" t="s">
        <v>166</v>
      </c>
      <c r="B268" s="171">
        <f>SUM(B258:B267)</f>
        <v>8240119.2300000004</v>
      </c>
      <c r="C268" s="171">
        <f>SUM(C258:C267)</f>
        <v>48579538.740000002</v>
      </c>
      <c r="D268" s="172">
        <f>SUM(B268:C268)</f>
        <v>56819657.969999999</v>
      </c>
    </row>
    <row r="269" spans="1:4" ht="16.5" x14ac:dyDescent="0.3">
      <c r="A269" s="68" t="s">
        <v>167</v>
      </c>
      <c r="B269" s="8"/>
      <c r="C269" s="9"/>
      <c r="D269" s="14"/>
    </row>
    <row r="270" spans="1:4" ht="16.5" x14ac:dyDescent="0.3">
      <c r="A270" s="100" t="s">
        <v>168</v>
      </c>
      <c r="B270" s="22"/>
      <c r="C270" s="140"/>
      <c r="D270" s="14">
        <f>SUM(B270:C270)</f>
        <v>0</v>
      </c>
    </row>
    <row r="271" spans="1:4" ht="16.5" x14ac:dyDescent="0.3">
      <c r="A271" s="100" t="s">
        <v>169</v>
      </c>
      <c r="B271" s="8"/>
      <c r="C271" s="9"/>
      <c r="D271" s="14">
        <f t="shared" ref="D271:D275" si="23">SUM(B271:C271)</f>
        <v>0</v>
      </c>
    </row>
    <row r="272" spans="1:4" ht="16.5" x14ac:dyDescent="0.3">
      <c r="A272" s="100" t="s">
        <v>170</v>
      </c>
      <c r="B272" s="8"/>
      <c r="C272" s="9"/>
      <c r="D272" s="14">
        <f t="shared" si="23"/>
        <v>0</v>
      </c>
    </row>
    <row r="273" spans="1:4" ht="16.5" x14ac:dyDescent="0.3">
      <c r="A273" s="100" t="s">
        <v>171</v>
      </c>
      <c r="B273" s="8"/>
      <c r="C273" s="9"/>
      <c r="D273" s="14">
        <f t="shared" si="23"/>
        <v>0</v>
      </c>
    </row>
    <row r="274" spans="1:4" ht="16.5" x14ac:dyDescent="0.3">
      <c r="A274" s="100" t="s">
        <v>172</v>
      </c>
      <c r="B274" s="8"/>
      <c r="C274" s="9"/>
      <c r="D274" s="14">
        <f t="shared" si="23"/>
        <v>0</v>
      </c>
    </row>
    <row r="275" spans="1:4" ht="17.25" thickBot="1" x14ac:dyDescent="0.35">
      <c r="A275" s="104" t="s">
        <v>173</v>
      </c>
      <c r="B275" s="13">
        <v>3540000</v>
      </c>
      <c r="C275" s="136">
        <v>7600000</v>
      </c>
      <c r="D275" s="14">
        <f t="shared" si="23"/>
        <v>11140000</v>
      </c>
    </row>
    <row r="276" spans="1:4" ht="17.25" thickBot="1" x14ac:dyDescent="0.35">
      <c r="A276" s="67" t="s">
        <v>174</v>
      </c>
      <c r="B276" s="37">
        <f>SUM(B270:B275)</f>
        <v>3540000</v>
      </c>
      <c r="C276" s="37">
        <f>SUM(C270:C275)</f>
        <v>7600000</v>
      </c>
      <c r="D276" s="16">
        <f>SUM(B276:C276)</f>
        <v>11140000</v>
      </c>
    </row>
    <row r="277" spans="1:4" ht="16.5" x14ac:dyDescent="0.3">
      <c r="A277" s="68" t="s">
        <v>175</v>
      </c>
      <c r="B277" s="8"/>
      <c r="C277" s="9"/>
      <c r="D277" s="14"/>
    </row>
    <row r="278" spans="1:4" ht="16.5" x14ac:dyDescent="0.3">
      <c r="A278" s="100" t="s">
        <v>176</v>
      </c>
      <c r="B278" s="8">
        <v>44224393.979999997</v>
      </c>
      <c r="C278" s="9">
        <v>56780800.979999997</v>
      </c>
      <c r="D278" s="14">
        <f>SUM(B278:C278)</f>
        <v>101005194.95999999</v>
      </c>
    </row>
    <row r="279" spans="1:4" ht="16.5" x14ac:dyDescent="0.3">
      <c r="A279" s="100" t="s">
        <v>177</v>
      </c>
      <c r="B279" s="8">
        <v>32434000.98</v>
      </c>
      <c r="C279" s="9">
        <v>56878990.229999997</v>
      </c>
      <c r="D279" s="14">
        <f t="shared" ref="D279:D283" si="24">SUM(B279:C279)</f>
        <v>89312991.209999993</v>
      </c>
    </row>
    <row r="280" spans="1:4" ht="16.5" x14ac:dyDescent="0.3">
      <c r="A280" s="100" t="s">
        <v>178</v>
      </c>
      <c r="B280" s="8">
        <v>35123400.340000004</v>
      </c>
      <c r="C280" s="9"/>
      <c r="D280" s="14">
        <f t="shared" si="24"/>
        <v>35123400.340000004</v>
      </c>
    </row>
    <row r="281" spans="1:4" ht="16.5" x14ac:dyDescent="0.3">
      <c r="A281" s="100" t="s">
        <v>179</v>
      </c>
      <c r="B281" s="8"/>
      <c r="C281" s="9"/>
      <c r="D281" s="14">
        <f t="shared" si="24"/>
        <v>0</v>
      </c>
    </row>
    <row r="282" spans="1:4" ht="17.25" customHeight="1" x14ac:dyDescent="0.3">
      <c r="A282" s="101" t="s">
        <v>180</v>
      </c>
      <c r="B282" s="8"/>
      <c r="C282" s="9"/>
      <c r="D282" s="14">
        <f t="shared" si="24"/>
        <v>0</v>
      </c>
    </row>
    <row r="283" spans="1:4" ht="20.25" customHeight="1" thickBot="1" x14ac:dyDescent="0.35">
      <c r="A283" s="102" t="s">
        <v>181</v>
      </c>
      <c r="B283" s="13">
        <v>18525308.010000199</v>
      </c>
      <c r="C283" s="136">
        <v>43900000</v>
      </c>
      <c r="D283" s="14">
        <f t="shared" si="24"/>
        <v>62425308.010000199</v>
      </c>
    </row>
    <row r="284" spans="1:4" ht="17.25" thickBot="1" x14ac:dyDescent="0.35">
      <c r="A284" s="111" t="s">
        <v>182</v>
      </c>
      <c r="B284" s="26">
        <f>SUM(B278:B283)</f>
        <v>130307103.3100002</v>
      </c>
      <c r="C284" s="26">
        <f>SUM(C278:C283)</f>
        <v>157559791.20999998</v>
      </c>
      <c r="D284" s="16">
        <f>SUM(B284:C284)</f>
        <v>287866894.52000016</v>
      </c>
    </row>
    <row r="285" spans="1:4" ht="16.5" x14ac:dyDescent="0.3">
      <c r="A285" s="68" t="s">
        <v>223</v>
      </c>
      <c r="B285" s="8"/>
      <c r="C285" s="9"/>
      <c r="D285" s="14"/>
    </row>
    <row r="286" spans="1:4" ht="16.5" x14ac:dyDescent="0.3">
      <c r="A286" s="100" t="s">
        <v>184</v>
      </c>
      <c r="B286" s="8"/>
      <c r="C286" s="9"/>
      <c r="D286" s="14">
        <f>SUM(B286:C286)</f>
        <v>0</v>
      </c>
    </row>
    <row r="287" spans="1:4" ht="16.5" x14ac:dyDescent="0.3">
      <c r="A287" s="100" t="s">
        <v>185</v>
      </c>
      <c r="B287" s="23"/>
      <c r="C287" s="24"/>
      <c r="D287" s="14">
        <f t="shared" ref="D287:D291" si="25">SUM(B287:C287)</f>
        <v>0</v>
      </c>
    </row>
    <row r="288" spans="1:4" ht="16.5" x14ac:dyDescent="0.3">
      <c r="A288" s="100" t="s">
        <v>186</v>
      </c>
      <c r="B288" s="8"/>
      <c r="C288" s="9"/>
      <c r="D288" s="14">
        <f t="shared" si="25"/>
        <v>0</v>
      </c>
    </row>
    <row r="289" spans="1:4" ht="16.5" x14ac:dyDescent="0.3">
      <c r="A289" s="100" t="s">
        <v>187</v>
      </c>
      <c r="B289" s="8">
        <v>1000000</v>
      </c>
      <c r="C289" s="9"/>
      <c r="D289" s="14">
        <f t="shared" si="25"/>
        <v>1000000</v>
      </c>
    </row>
    <row r="290" spans="1:4" ht="16.5" x14ac:dyDescent="0.3">
      <c r="A290" s="100" t="s">
        <v>188</v>
      </c>
      <c r="B290" s="8"/>
      <c r="C290" s="9"/>
      <c r="D290" s="14">
        <f t="shared" si="25"/>
        <v>0</v>
      </c>
    </row>
    <row r="291" spans="1:4" ht="17.25" thickBot="1" x14ac:dyDescent="0.35">
      <c r="A291" s="104" t="s">
        <v>189</v>
      </c>
      <c r="B291" s="13">
        <v>2300000</v>
      </c>
      <c r="C291" s="136"/>
      <c r="D291" s="14">
        <f t="shared" si="25"/>
        <v>2300000</v>
      </c>
    </row>
    <row r="292" spans="1:4" ht="17.25" thickBot="1" x14ac:dyDescent="0.35">
      <c r="A292" s="67" t="s">
        <v>190</v>
      </c>
      <c r="B292" s="26">
        <f>SUM(B286:B291)</f>
        <v>3300000</v>
      </c>
      <c r="C292" s="26">
        <f>SUM(C286:C291)</f>
        <v>0</v>
      </c>
      <c r="D292" s="16">
        <f>SUM(B292:C292)</f>
        <v>3300000</v>
      </c>
    </row>
    <row r="293" spans="1:4" ht="16.5" x14ac:dyDescent="0.3">
      <c r="A293" s="68" t="s">
        <v>191</v>
      </c>
      <c r="B293" s="8"/>
      <c r="C293" s="9"/>
      <c r="D293" s="14"/>
    </row>
    <row r="294" spans="1:4" ht="16.5" x14ac:dyDescent="0.3">
      <c r="A294" s="100" t="s">
        <v>192</v>
      </c>
      <c r="B294" s="8"/>
      <c r="C294" s="9"/>
      <c r="D294" s="14">
        <f>SUM(B294:C294)</f>
        <v>0</v>
      </c>
    </row>
    <row r="295" spans="1:4" ht="16.5" x14ac:dyDescent="0.3">
      <c r="A295" s="100" t="s">
        <v>193</v>
      </c>
      <c r="B295" s="8"/>
      <c r="C295" s="9"/>
      <c r="D295" s="14">
        <f t="shared" ref="D295:D298" si="26">SUM(B295:C295)</f>
        <v>0</v>
      </c>
    </row>
    <row r="296" spans="1:4" ht="16.5" x14ac:dyDescent="0.3">
      <c r="A296" s="100" t="s">
        <v>194</v>
      </c>
      <c r="B296" s="8"/>
      <c r="C296" s="9"/>
      <c r="D296" s="14">
        <f t="shared" si="26"/>
        <v>0</v>
      </c>
    </row>
    <row r="297" spans="1:4" ht="16.5" x14ac:dyDescent="0.3">
      <c r="A297" s="100" t="s">
        <v>195</v>
      </c>
      <c r="B297" s="8"/>
      <c r="C297" s="9"/>
      <c r="D297" s="14">
        <f t="shared" si="26"/>
        <v>0</v>
      </c>
    </row>
    <row r="298" spans="1:4" ht="17.25" thickBot="1" x14ac:dyDescent="0.35">
      <c r="A298" s="129" t="s">
        <v>196</v>
      </c>
      <c r="B298" s="122"/>
      <c r="C298" s="138"/>
      <c r="D298" s="14">
        <f t="shared" si="26"/>
        <v>0</v>
      </c>
    </row>
    <row r="299" spans="1:4" ht="17.25" thickBot="1" x14ac:dyDescent="0.35">
      <c r="A299" s="123" t="s">
        <v>197</v>
      </c>
      <c r="B299" s="124"/>
      <c r="C299" s="124"/>
      <c r="D299" s="125">
        <f>SUM(B299:C299)</f>
        <v>0</v>
      </c>
    </row>
    <row r="300" spans="1:4" ht="17.25" thickBot="1" x14ac:dyDescent="0.35">
      <c r="A300" s="67" t="s">
        <v>224</v>
      </c>
      <c r="B300" s="26">
        <f>SUM(B294:B299)</f>
        <v>0</v>
      </c>
      <c r="C300" s="26">
        <f>SUM(C294:C299)</f>
        <v>0</v>
      </c>
      <c r="D300" s="16">
        <f>SUM(B300:C300)</f>
        <v>0</v>
      </c>
    </row>
    <row r="301" spans="1:4" ht="16.5" x14ac:dyDescent="0.3">
      <c r="A301" s="68" t="s">
        <v>225</v>
      </c>
      <c r="B301" s="23"/>
      <c r="C301" s="24"/>
      <c r="D301" s="14"/>
    </row>
    <row r="302" spans="1:4" ht="16.5" x14ac:dyDescent="0.3">
      <c r="A302" s="100" t="s">
        <v>200</v>
      </c>
      <c r="B302" s="8"/>
      <c r="C302" s="9">
        <v>176906430.87</v>
      </c>
      <c r="D302" s="14">
        <f>SUM(B302:C302)</f>
        <v>176906430.87</v>
      </c>
    </row>
    <row r="303" spans="1:4" ht="16.5" x14ac:dyDescent="0.3">
      <c r="A303" s="100" t="s">
        <v>201</v>
      </c>
      <c r="B303" s="8"/>
      <c r="C303" s="9"/>
      <c r="D303" s="14">
        <f t="shared" ref="D303:D309" si="27">SUM(B303:C303)</f>
        <v>0</v>
      </c>
    </row>
    <row r="304" spans="1:4" ht="16.5" x14ac:dyDescent="0.3">
      <c r="A304" s="100" t="s">
        <v>202</v>
      </c>
      <c r="B304" s="8"/>
      <c r="C304" s="9"/>
      <c r="D304" s="14">
        <f t="shared" si="27"/>
        <v>0</v>
      </c>
    </row>
    <row r="305" spans="1:4" ht="16.5" x14ac:dyDescent="0.3">
      <c r="A305" s="100" t="s">
        <v>203</v>
      </c>
      <c r="B305" s="8"/>
      <c r="C305" s="9"/>
      <c r="D305" s="14">
        <f t="shared" si="27"/>
        <v>0</v>
      </c>
    </row>
    <row r="306" spans="1:4" ht="16.5" x14ac:dyDescent="0.3">
      <c r="A306" s="100" t="s">
        <v>204</v>
      </c>
      <c r="B306" s="8"/>
      <c r="C306" s="9"/>
      <c r="D306" s="14">
        <f t="shared" si="27"/>
        <v>0</v>
      </c>
    </row>
    <row r="307" spans="1:4" ht="16.5" x14ac:dyDescent="0.3">
      <c r="A307" s="100" t="s">
        <v>205</v>
      </c>
      <c r="B307" s="8"/>
      <c r="C307" s="9"/>
      <c r="D307" s="14">
        <f t="shared" si="27"/>
        <v>0</v>
      </c>
    </row>
    <row r="308" spans="1:4" ht="16.5" x14ac:dyDescent="0.3">
      <c r="A308" s="100" t="s">
        <v>206</v>
      </c>
      <c r="B308" s="8"/>
      <c r="C308" s="9"/>
      <c r="D308" s="14">
        <f t="shared" si="27"/>
        <v>0</v>
      </c>
    </row>
    <row r="309" spans="1:4" ht="17.25" thickBot="1" x14ac:dyDescent="0.35">
      <c r="A309" s="104" t="s">
        <v>207</v>
      </c>
      <c r="B309" s="13"/>
      <c r="C309" s="136"/>
      <c r="D309" s="14">
        <f t="shared" si="27"/>
        <v>0</v>
      </c>
    </row>
    <row r="310" spans="1:4" ht="17.25" thickBot="1" x14ac:dyDescent="0.35">
      <c r="A310" s="88" t="s">
        <v>208</v>
      </c>
      <c r="B310" s="37">
        <f t="shared" ref="B310:C310" si="28">SUM(B302:B309)</f>
        <v>0</v>
      </c>
      <c r="C310" s="37">
        <f t="shared" si="28"/>
        <v>176906430.87</v>
      </c>
      <c r="D310" s="16">
        <f>SUM(B310:C310)</f>
        <v>176906430.87</v>
      </c>
    </row>
    <row r="311" spans="1:4" ht="16.5" x14ac:dyDescent="0.3">
      <c r="A311" s="68" t="s">
        <v>209</v>
      </c>
      <c r="B311" s="8"/>
      <c r="C311" s="9"/>
      <c r="D311" s="14"/>
    </row>
    <row r="312" spans="1:4" ht="16.5" x14ac:dyDescent="0.3">
      <c r="A312" s="100" t="s">
        <v>210</v>
      </c>
      <c r="B312" s="8"/>
      <c r="C312" s="9"/>
      <c r="D312" s="14">
        <f>SUM(B312:C312)</f>
        <v>0</v>
      </c>
    </row>
    <row r="313" spans="1:4" ht="16.5" x14ac:dyDescent="0.3">
      <c r="A313" s="100" t="s">
        <v>211</v>
      </c>
      <c r="B313" s="8"/>
      <c r="C313" s="9"/>
      <c r="D313" s="14">
        <f t="shared" ref="D313:D320" si="29">SUM(B313:C313)</f>
        <v>0</v>
      </c>
    </row>
    <row r="314" spans="1:4" ht="16.5" x14ac:dyDescent="0.3">
      <c r="A314" s="100" t="s">
        <v>212</v>
      </c>
      <c r="B314" s="8"/>
      <c r="C314" s="9"/>
      <c r="D314" s="14">
        <f t="shared" si="29"/>
        <v>0</v>
      </c>
    </row>
    <row r="315" spans="1:4" ht="16.5" x14ac:dyDescent="0.3">
      <c r="A315" s="100" t="s">
        <v>213</v>
      </c>
      <c r="B315" s="8"/>
      <c r="C315" s="9"/>
      <c r="D315" s="14">
        <f t="shared" si="29"/>
        <v>0</v>
      </c>
    </row>
    <row r="316" spans="1:4" ht="16.5" x14ac:dyDescent="0.3">
      <c r="A316" s="100" t="s">
        <v>214</v>
      </c>
      <c r="B316" s="8">
        <v>10910560.43</v>
      </c>
      <c r="C316" s="9">
        <v>28193723.82</v>
      </c>
      <c r="D316" s="14">
        <f t="shared" si="29"/>
        <v>39104284.25</v>
      </c>
    </row>
    <row r="317" spans="1:4" ht="16.5" x14ac:dyDescent="0.3">
      <c r="A317" s="100" t="s">
        <v>215</v>
      </c>
      <c r="B317" s="23"/>
      <c r="C317" s="24"/>
      <c r="D317" s="14">
        <f t="shared" si="29"/>
        <v>0</v>
      </c>
    </row>
    <row r="318" spans="1:4" ht="16.5" x14ac:dyDescent="0.3">
      <c r="A318" s="100" t="s">
        <v>216</v>
      </c>
      <c r="B318" s="8"/>
      <c r="C318" s="9"/>
      <c r="D318" s="14">
        <f t="shared" si="29"/>
        <v>0</v>
      </c>
    </row>
    <row r="319" spans="1:4" ht="16.5" x14ac:dyDescent="0.3">
      <c r="A319" s="100" t="s">
        <v>217</v>
      </c>
      <c r="B319" s="8">
        <v>0</v>
      </c>
      <c r="C319" s="9"/>
      <c r="D319" s="14">
        <f t="shared" si="29"/>
        <v>0</v>
      </c>
    </row>
    <row r="320" spans="1:4" ht="17.25" thickBot="1" x14ac:dyDescent="0.35">
      <c r="A320" s="104" t="s">
        <v>218</v>
      </c>
      <c r="B320" s="13">
        <v>4589001.34</v>
      </c>
      <c r="C320" s="136"/>
      <c r="D320" s="14">
        <f t="shared" si="29"/>
        <v>4589001.34</v>
      </c>
    </row>
    <row r="321" spans="1:4" ht="17.25" thickBot="1" x14ac:dyDescent="0.35">
      <c r="A321" s="88" t="s">
        <v>219</v>
      </c>
      <c r="B321" s="38">
        <f>SUM(B312:B320)</f>
        <v>15499561.77</v>
      </c>
      <c r="C321" s="38">
        <f>SUM(C312:C320)</f>
        <v>28193723.82</v>
      </c>
      <c r="D321" s="39">
        <f>SUM(B321:C321)</f>
        <v>43693285.590000004</v>
      </c>
    </row>
    <row r="322" spans="1:4" ht="17.25" thickBot="1" x14ac:dyDescent="0.35">
      <c r="A322" s="112" t="s">
        <v>226</v>
      </c>
      <c r="B322" s="40">
        <f>SUM(B321,B310,B300,B292,B284,B276,B268,B256,B248,)</f>
        <v>160886784.31000018</v>
      </c>
      <c r="C322" s="40">
        <f>SUM(C321,C310,C300,C292,C284,C276,C268,C256,C248,)</f>
        <v>418839484.63999999</v>
      </c>
      <c r="D322" s="40">
        <f>SUM(B322:C322)</f>
        <v>579726268.95000017</v>
      </c>
    </row>
    <row r="323" spans="1:4" ht="17.25" thickBot="1" x14ac:dyDescent="0.35">
      <c r="A323" s="113" t="s">
        <v>227</v>
      </c>
      <c r="B323" s="41">
        <f>SUM(B232,B322)</f>
        <v>1180987211.9200001</v>
      </c>
      <c r="C323" s="41">
        <f>SUM(C232,C322)</f>
        <v>1337242000.3899999</v>
      </c>
      <c r="D323" s="42">
        <f>SUM(B323:C323)</f>
        <v>2518229212.3099999</v>
      </c>
    </row>
    <row r="324" spans="1:4" ht="15.75" thickBot="1" x14ac:dyDescent="0.3">
      <c r="A324" s="43" t="s">
        <v>228</v>
      </c>
      <c r="B324" s="44"/>
      <c r="C324" s="44"/>
      <c r="D324" s="45"/>
    </row>
    <row r="325" spans="1:4" x14ac:dyDescent="0.25">
      <c r="A325" s="43" t="s">
        <v>229</v>
      </c>
      <c r="B325" s="44"/>
      <c r="C325" s="44"/>
      <c r="D325" s="45"/>
    </row>
    <row r="326" spans="1:4" x14ac:dyDescent="0.25">
      <c r="A326" s="114" t="s">
        <v>230</v>
      </c>
      <c r="B326" s="46">
        <f>SUM(B123-B323)</f>
        <v>0</v>
      </c>
      <c r="C326" s="46">
        <f>SUM(C123-C323)</f>
        <v>0</v>
      </c>
      <c r="D326" s="47">
        <f>SUM(B326:C326)</f>
        <v>0</v>
      </c>
    </row>
    <row r="327" spans="1:4" x14ac:dyDescent="0.25">
      <c r="A327" s="114" t="s">
        <v>231</v>
      </c>
      <c r="B327" s="46"/>
      <c r="C327" s="46"/>
      <c r="D327" s="47"/>
    </row>
    <row r="328" spans="1:4" x14ac:dyDescent="0.25">
      <c r="A328" s="114" t="s">
        <v>232</v>
      </c>
      <c r="B328" s="46"/>
      <c r="C328" s="46"/>
      <c r="D328" s="47"/>
    </row>
    <row r="329" spans="1:4" ht="16.5" x14ac:dyDescent="0.3">
      <c r="A329" s="115"/>
      <c r="B329" s="1"/>
      <c r="C329" s="1"/>
      <c r="D329" s="2"/>
    </row>
    <row r="330" spans="1:4" ht="16.5" x14ac:dyDescent="0.3">
      <c r="A330" s="126" t="s">
        <v>237</v>
      </c>
      <c r="B330" s="48"/>
      <c r="C330" s="48"/>
      <c r="D330" s="49"/>
    </row>
    <row r="331" spans="1:4" ht="16.5" x14ac:dyDescent="0.3">
      <c r="A331" s="126"/>
      <c r="B331" s="50" t="s">
        <v>241</v>
      </c>
      <c r="C331" s="50"/>
      <c r="D331" s="49"/>
    </row>
    <row r="332" spans="1:4" ht="16.5" x14ac:dyDescent="0.3">
      <c r="A332" s="127" t="s">
        <v>238</v>
      </c>
      <c r="B332" s="50" t="s">
        <v>233</v>
      </c>
      <c r="C332" s="50"/>
      <c r="D332" s="49"/>
    </row>
    <row r="333" spans="1:4" ht="16.5" x14ac:dyDescent="0.3">
      <c r="A333" s="127"/>
      <c r="B333" s="50" t="s">
        <v>234</v>
      </c>
      <c r="C333" s="50"/>
      <c r="D333" s="49"/>
    </row>
    <row r="334" spans="1:4" ht="16.5" x14ac:dyDescent="0.3">
      <c r="A334" s="127" t="s">
        <v>239</v>
      </c>
      <c r="B334" s="51"/>
      <c r="C334" s="51"/>
      <c r="D334" s="49"/>
    </row>
    <row r="335" spans="1:4" ht="16.5" x14ac:dyDescent="0.3">
      <c r="A335" s="127"/>
      <c r="B335" s="51"/>
      <c r="C335" s="51"/>
      <c r="D335" s="49"/>
    </row>
    <row r="336" spans="1:4" ht="16.5" x14ac:dyDescent="0.3">
      <c r="A336" s="127" t="s">
        <v>240</v>
      </c>
      <c r="B336" s="51"/>
      <c r="C336" s="51"/>
      <c r="D336" s="49"/>
    </row>
    <row r="337" spans="1:4" ht="17.25" thickBot="1" x14ac:dyDescent="0.35">
      <c r="A337" s="116"/>
      <c r="B337" s="52"/>
      <c r="C337" s="52"/>
      <c r="D337" s="53"/>
    </row>
  </sheetData>
  <mergeCells count="4">
    <mergeCell ref="A4:D4"/>
    <mergeCell ref="A2:D2"/>
    <mergeCell ref="A3:D3"/>
    <mergeCell ref="A5:D5"/>
  </mergeCells>
  <printOptions horizontalCentered="1"/>
  <pageMargins left="0.7" right="0.7" top="0.75" bottom="0.75" header="0.3" footer="0.3"/>
  <pageSetup scale="87" orientation="portrait" horizontalDpi="0" verticalDpi="0" r:id="rId1"/>
  <headerFooter>
    <oddFooter>&amp;L&amp;"-,Bold"Madobi L.G.Kano State ,Nigeria &amp;C&amp;"-,Bold"&amp;P&amp;R&amp;"-,Bold"1st &amp; 2nd  quarter 2025 Budget Tracking</oddFooter>
  </headerFooter>
  <rowBreaks count="1" manualBreakCount="1">
    <brk id="32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MDB 1&amp;2 Q.BUDGET TRACKING</vt:lpstr>
      <vt:lpstr>'MDB 1&amp;2 Q.BUDGET TRACKING'!Print_Area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2025-07-21T13:51:11Z</cp:lastPrinted>
  <dcterms:created xsi:type="dcterms:W3CDTF">2025-04-13T10:36:13Z</dcterms:created>
  <dcterms:modified xsi:type="dcterms:W3CDTF">2025-07-21T14:01:48Z</dcterms:modified>
</cp:coreProperties>
</file>