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kibiya\"/>
    </mc:Choice>
  </mc:AlternateContent>
  <bookViews>
    <workbookView xWindow="0" yWindow="0" windowWidth="20490" windowHeight="7065"/>
  </bookViews>
  <sheets>
    <sheet name=" KIBIYA 1ST &amp; 2ND Q. TRACKING" sheetId="3" r:id="rId1"/>
  </sheets>
  <definedNames>
    <definedName name="_xlnm.Print_Area" localSheetId="0">' KIBIYA 1ST &amp; 2ND Q. TRACKING'!$A$1:$D$337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1" i="3" l="1"/>
  <c r="D322" i="3"/>
  <c r="D323" i="3"/>
  <c r="C68" i="3" l="1"/>
  <c r="C99" i="3"/>
  <c r="B99" i="3"/>
  <c r="C321" i="3" l="1"/>
  <c r="C310" i="3"/>
  <c r="C300" i="3"/>
  <c r="C292" i="3"/>
  <c r="C284" i="3"/>
  <c r="C276" i="3"/>
  <c r="C268" i="3"/>
  <c r="C256" i="3"/>
  <c r="C248" i="3"/>
  <c r="C231" i="3"/>
  <c r="C220" i="3"/>
  <c r="C210" i="3"/>
  <c r="C202" i="3"/>
  <c r="C194" i="3"/>
  <c r="D194" i="3" s="1"/>
  <c r="C186" i="3"/>
  <c r="C178" i="3"/>
  <c r="C166" i="3"/>
  <c r="C158" i="3"/>
  <c r="D158" i="3" s="1"/>
  <c r="C141" i="3"/>
  <c r="C124" i="3"/>
  <c r="C32" i="3"/>
  <c r="C18" i="3"/>
  <c r="B68" i="3"/>
  <c r="D320" i="3"/>
  <c r="D319" i="3"/>
  <c r="D318" i="3"/>
  <c r="D317" i="3"/>
  <c r="D316" i="3"/>
  <c r="D315" i="3"/>
  <c r="D314" i="3"/>
  <c r="D313" i="3"/>
  <c r="D312" i="3"/>
  <c r="D309" i="3"/>
  <c r="D308" i="3"/>
  <c r="D307" i="3"/>
  <c r="D306" i="3"/>
  <c r="D305" i="3"/>
  <c r="D304" i="3"/>
  <c r="D303" i="3"/>
  <c r="D302" i="3"/>
  <c r="D299" i="3"/>
  <c r="D298" i="3"/>
  <c r="D297" i="3"/>
  <c r="D296" i="3"/>
  <c r="D295" i="3"/>
  <c r="D294" i="3"/>
  <c r="D291" i="3"/>
  <c r="D290" i="3"/>
  <c r="D289" i="3"/>
  <c r="D288" i="3"/>
  <c r="D287" i="3"/>
  <c r="D286" i="3"/>
  <c r="D283" i="3"/>
  <c r="D282" i="3"/>
  <c r="D281" i="3"/>
  <c r="D280" i="3"/>
  <c r="D279" i="3"/>
  <c r="D278" i="3"/>
  <c r="D275" i="3"/>
  <c r="D274" i="3"/>
  <c r="D273" i="3"/>
  <c r="D272" i="3"/>
  <c r="D271" i="3"/>
  <c r="D270" i="3"/>
  <c r="D267" i="3"/>
  <c r="D266" i="3"/>
  <c r="D265" i="3"/>
  <c r="D264" i="3"/>
  <c r="D263" i="3"/>
  <c r="D262" i="3"/>
  <c r="D261" i="3"/>
  <c r="D260" i="3"/>
  <c r="D259" i="3"/>
  <c r="D258" i="3"/>
  <c r="D255" i="3"/>
  <c r="D254" i="3"/>
  <c r="D253" i="3"/>
  <c r="D252" i="3"/>
  <c r="D251" i="3"/>
  <c r="D250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0" i="3"/>
  <c r="D229" i="3"/>
  <c r="D228" i="3"/>
  <c r="D227" i="3"/>
  <c r="D226" i="3"/>
  <c r="D225" i="3"/>
  <c r="D224" i="3"/>
  <c r="D223" i="3"/>
  <c r="D222" i="3"/>
  <c r="D219" i="3"/>
  <c r="D218" i="3"/>
  <c r="D217" i="3"/>
  <c r="D216" i="3"/>
  <c r="D215" i="3"/>
  <c r="D214" i="3"/>
  <c r="D213" i="3"/>
  <c r="D212" i="3"/>
  <c r="D209" i="3"/>
  <c r="D208" i="3"/>
  <c r="D207" i="3"/>
  <c r="D206" i="3"/>
  <c r="D205" i="3"/>
  <c r="D204" i="3"/>
  <c r="D201" i="3"/>
  <c r="D200" i="3"/>
  <c r="D199" i="3"/>
  <c r="D198" i="3"/>
  <c r="D197" i="3"/>
  <c r="D196" i="3"/>
  <c r="D193" i="3"/>
  <c r="D192" i="3"/>
  <c r="D191" i="3"/>
  <c r="D190" i="3"/>
  <c r="D189" i="3"/>
  <c r="D188" i="3"/>
  <c r="D185" i="3"/>
  <c r="D184" i="3"/>
  <c r="D183" i="3"/>
  <c r="D182" i="3"/>
  <c r="D181" i="3"/>
  <c r="D180" i="3"/>
  <c r="D177" i="3"/>
  <c r="D176" i="3"/>
  <c r="D175" i="3"/>
  <c r="D174" i="3"/>
  <c r="D173" i="3"/>
  <c r="D172" i="3"/>
  <c r="D171" i="3"/>
  <c r="D170" i="3"/>
  <c r="D169" i="3"/>
  <c r="D168" i="3"/>
  <c r="D165" i="3"/>
  <c r="D164" i="3"/>
  <c r="D163" i="3"/>
  <c r="D162" i="3"/>
  <c r="D161" i="3"/>
  <c r="D160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0" i="3"/>
  <c r="D139" i="3"/>
  <c r="D138" i="3"/>
  <c r="D137" i="3"/>
  <c r="D136" i="3"/>
  <c r="D135" i="3"/>
  <c r="D134" i="3"/>
  <c r="D133" i="3"/>
  <c r="D132" i="3"/>
  <c r="D131" i="3"/>
  <c r="D130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4" i="3"/>
  <c r="D102" i="3"/>
  <c r="D101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4" i="3"/>
  <c r="D73" i="3"/>
  <c r="D72" i="3"/>
  <c r="D71" i="3"/>
  <c r="D70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5" i="3"/>
  <c r="D33" i="3"/>
  <c r="D31" i="3"/>
  <c r="D30" i="3"/>
  <c r="D29" i="3"/>
  <c r="D28" i="3"/>
  <c r="D27" i="3"/>
  <c r="D26" i="3"/>
  <c r="D25" i="3"/>
  <c r="D24" i="3"/>
  <c r="D23" i="3"/>
  <c r="D22" i="3"/>
  <c r="D21" i="3"/>
  <c r="D20" i="3"/>
  <c r="D17" i="3"/>
  <c r="D16" i="3"/>
  <c r="D15" i="3"/>
  <c r="D14" i="3"/>
  <c r="D9" i="3"/>
  <c r="B321" i="3"/>
  <c r="B310" i="3"/>
  <c r="B300" i="3"/>
  <c r="D300" i="3" s="1"/>
  <c r="D293" i="3"/>
  <c r="B292" i="3"/>
  <c r="B284" i="3"/>
  <c r="B276" i="3"/>
  <c r="D276" i="3" s="1"/>
  <c r="B268" i="3"/>
  <c r="B256" i="3"/>
  <c r="B248" i="3"/>
  <c r="B231" i="3"/>
  <c r="D231" i="3" s="1"/>
  <c r="B220" i="3"/>
  <c r="D220" i="3" s="1"/>
  <c r="B210" i="3"/>
  <c r="D210" i="3" s="1"/>
  <c r="B202" i="3"/>
  <c r="B194" i="3"/>
  <c r="B186" i="3"/>
  <c r="B178" i="3"/>
  <c r="B166" i="3"/>
  <c r="D166" i="3" s="1"/>
  <c r="B158" i="3"/>
  <c r="B141" i="3"/>
  <c r="B32" i="3"/>
  <c r="D32" i="3" s="1"/>
  <c r="B18" i="3"/>
  <c r="D10" i="3"/>
  <c r="D8" i="3"/>
  <c r="D7" i="3"/>
  <c r="D310" i="3" l="1"/>
  <c r="C322" i="3"/>
  <c r="D186" i="3"/>
  <c r="C232" i="3"/>
  <c r="C323" i="3" s="1"/>
  <c r="C326" i="3" s="1"/>
  <c r="C66" i="3"/>
  <c r="D292" i="3"/>
  <c r="D284" i="3"/>
  <c r="D268" i="3"/>
  <c r="D256" i="3"/>
  <c r="D248" i="3"/>
  <c r="D178" i="3"/>
  <c r="B66" i="3"/>
  <c r="D66" i="3" s="1"/>
  <c r="D141" i="3"/>
  <c r="D99" i="3"/>
  <c r="D68" i="3"/>
  <c r="B322" i="3"/>
  <c r="B232" i="3"/>
  <c r="B124" i="3"/>
  <c r="D124" i="3" s="1"/>
  <c r="D18" i="3"/>
  <c r="D202" i="3"/>
  <c r="D232" i="3" l="1"/>
  <c r="B323" i="3"/>
  <c r="B326" i="3" l="1"/>
  <c r="D129" i="3"/>
</calcChain>
</file>

<file path=xl/sharedStrings.xml><?xml version="1.0" encoding="utf-8"?>
<sst xmlns="http://schemas.openxmlformats.org/spreadsheetml/2006/main" count="332" uniqueCount="248">
  <si>
    <t>MINISTRYFOR LOCAL GOVERNMENT &amp; CHIEFTANCY AFFAIRS</t>
  </si>
  <si>
    <t>KANO STATE GOVERNMENT</t>
  </si>
  <si>
    <t>ITEM</t>
  </si>
  <si>
    <t>Q1. 2025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</si>
  <si>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</si>
  <si>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</si>
  <si>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</si>
  <si>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</si>
  <si>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</si>
  <si>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</si>
  <si>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</si>
  <si>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</si>
  <si>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</si>
  <si>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</si>
  <si>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</si>
  <si>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</si>
  <si>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</si>
  <si>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</si>
  <si>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</si>
  <si>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</si>
  <si>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</si>
  <si>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</si>
  <si>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</si>
  <si>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</si>
  <si>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</si>
  <si>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</si>
  <si>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</si>
  <si>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</si>
  <si>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</si>
  <si>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</si>
  <si>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</si>
  <si>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</si>
  <si>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</si>
  <si>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</si>
  <si>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</si>
  <si>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</si>
  <si>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</si>
  <si>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</si>
  <si>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</si>
  <si>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</si>
  <si>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</si>
  <si>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</si>
  <si>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</si>
  <si>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</si>
  <si>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</si>
  <si>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</si>
  <si>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</si>
  <si>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</si>
  <si>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</si>
  <si>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</si>
  <si>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</si>
  <si>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</si>
  <si>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</si>
  <si>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</si>
  <si>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</si>
  <si>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</si>
  <si>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</si>
  <si>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</si>
  <si>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</si>
  <si>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</si>
  <si>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</si>
  <si>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</si>
  <si>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</si>
  <si>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</si>
  <si>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</si>
  <si>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</si>
  <si>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</si>
  <si>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</si>
  <si>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</si>
  <si>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</si>
  <si>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</si>
  <si>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</si>
  <si>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</si>
  <si>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</si>
  <si>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</si>
  <si>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</si>
  <si>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</si>
  <si>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</si>
  <si>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</si>
  <si>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</si>
  <si>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</si>
  <si>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</si>
  <si>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</si>
  <si>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</si>
  <si>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</si>
  <si>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</si>
  <si>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</si>
  <si>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</si>
  <si>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</si>
  <si>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</si>
  <si>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</si>
  <si>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</si>
  <si>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</si>
  <si>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</si>
  <si>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</si>
  <si>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</si>
  <si>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</si>
  <si>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</si>
  <si>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</si>
  <si>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</si>
  <si>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</si>
  <si>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</si>
  <si>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</si>
  <si>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</si>
  <si>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</si>
  <si>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</si>
  <si>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</si>
  <si>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</si>
  <si>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</si>
  <si>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</si>
  <si>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</si>
  <si>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</si>
  <si>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</si>
  <si>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</si>
  <si>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</si>
  <si>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</si>
  <si>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</si>
  <si>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</si>
  <si>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</si>
  <si>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</si>
  <si>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</si>
  <si>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</si>
  <si>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</si>
  <si>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</si>
  <si>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</si>
  <si>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</si>
  <si>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</si>
  <si>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</si>
  <si>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</si>
  <si>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</si>
  <si>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</si>
  <si>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</si>
  <si>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</si>
  <si>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</si>
  <si>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</si>
  <si>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</si>
  <si>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</si>
  <si>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</si>
  <si>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</si>
  <si>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</si>
  <si>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</si>
  <si>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</si>
  <si>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</si>
  <si>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</si>
  <si>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</si>
  <si>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</si>
  <si>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</si>
  <si>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</si>
  <si>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</si>
  <si>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</si>
  <si>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</si>
  <si>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</si>
  <si>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</si>
  <si>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</si>
  <si>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</si>
  <si>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</si>
  <si>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</si>
  <si>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</si>
  <si>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</si>
  <si>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</si>
  <si>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</si>
  <si>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</si>
  <si>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</si>
  <si>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</si>
  <si>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</si>
  <si>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</si>
  <si>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</si>
  <si>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</si>
  <si>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</si>
  <si>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</si>
  <si>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</si>
  <si>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</si>
  <si>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</si>
  <si>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</si>
  <si>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</si>
  <si>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</si>
  <si>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</si>
  <si>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</si>
  <si>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</si>
  <si>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</si>
  <si>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</si>
  <si>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</si>
  <si>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</si>
  <si>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</si>
  <si>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</si>
  <si>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</si>
  <si>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</si>
  <si>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</si>
  <si>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</si>
  <si>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</si>
  <si>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</si>
  <si>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</si>
  <si>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</si>
  <si>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</si>
  <si>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</si>
  <si>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</si>
  <si>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</si>
  <si>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</si>
  <si>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</si>
  <si>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</si>
  <si>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</si>
  <si>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</si>
  <si>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</si>
  <si>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</si>
  <si>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</si>
  <si>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</si>
  <si>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</si>
  <si>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</si>
  <si>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</si>
  <si>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</si>
  <si>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</si>
  <si>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</si>
  <si>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</si>
  <si>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</si>
  <si>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</si>
  <si>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</si>
  <si>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</si>
  <si>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</si>
  <si>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</si>
  <si>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</si>
  <si>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</si>
  <si>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</si>
  <si>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</si>
  <si>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</si>
  <si>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</si>
  <si>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</si>
  <si>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</si>
  <si>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</si>
  <si>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</si>
  <si>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</si>
  <si>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</si>
  <si>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Q2. 2025</t>
  </si>
  <si>
    <t>(a) Expense on purchase of houses for dwelling</t>
  </si>
  <si>
    <t>(b)  Purchase of other fixed assets (roads, bridges, culverts, hospitals, schools, etc)</t>
  </si>
  <si>
    <t>(a) Expense on rehabilitation/repairs of houses</t>
  </si>
  <si>
    <t xml:space="preserve">      (b)  Expense on rehabilitation/repairs of other fixed assets eg (roads, bridges, culverts, hospitals, schools, etc)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</si>
  <si>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</si>
  <si>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</si>
  <si>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</si>
  <si>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</si>
  <si>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</si>
  <si>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 xml:space="preserve">Local Government:    KIBIYA     KANO            State: </t>
  </si>
  <si>
    <t>Name: NASIRU YAKUBU HOD PRS KIBIYA</t>
  </si>
  <si>
    <t>Fax No: ……………………… 08178530028</t>
  </si>
  <si>
    <t xml:space="preserve">Signature: ………………………………..ACCT.NO: 3123430552 BANK : FIRST BANK   </t>
  </si>
  <si>
    <t>QUATERLY BUDGET TRACKING TEMPLATE 1ST &amp; 2ND   QUARTER JANUARY - JUNE 2025</t>
  </si>
  <si>
    <t>TOTAL 1ST &amp; 2ND Q</t>
  </si>
  <si>
    <t>Recreation, Culture and Religion n.e.c. HISBAH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</si>
</sst>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Arial"/>
      <family val="2"/>
    </font>
    <font>
      <b/>
      <i/>
      <sz val="12"/>
      <color theme="1"/>
      <name val="Arial Narrow"/>
      <family val="2"/>
    </font>
    <font>
      <sz val="20"/>
      <color theme="1"/>
      <name val="Britannic Bold"/>
      <family val="2"/>
    </font>
    <font>
      <sz val="14"/>
      <color theme="1"/>
      <name val="Britannic Bold"/>
      <family val="2"/>
    </font>
    <font>
      <b/>
      <sz val="12"/>
      <color theme="1"/>
      <name val="Britannic Bold"/>
      <family val="2"/>
    </font>
    <font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7">
    <xf numFmtId="0" fontId="0" fillId="0" borderId="0" xfId="0"/>
    <xf numFmtId="0" fontId="5" fillId="0" borderId="19" xfId="0" applyFont="1" applyBorder="1" applyAlignment="1" applyProtection="1">
      <alignment horizontal="center"/>
      <protection locked="0"/>
    </xf>
    <xf numFmtId="43" fontId="3" fillId="0" borderId="20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wrapText="1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/>
    <xf numFmtId="43" fontId="3" fillId="2" borderId="13" xfId="0" applyNumberFormat="1" applyFont="1" applyFill="1" applyBorder="1" applyProtection="1"/>
    <xf numFmtId="0" fontId="3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>
      <protection locked="0"/>
    </xf>
    <xf numFmtId="0" fontId="7" fillId="3" borderId="17" xfId="0" applyFont="1" applyFill="1" applyBorder="1" applyProtection="1">
      <protection locked="0"/>
    </xf>
    <xf numFmtId="43" fontId="4" fillId="3" borderId="22" xfId="0" applyNumberFormat="1" applyFont="1" applyFill="1" applyBorder="1" applyProtection="1">
      <protection locked="0"/>
    </xf>
    <xf numFmtId="43" fontId="3" fillId="3" borderId="15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0" borderId="15" xfId="0" applyNumberFormat="1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4" fillId="0" borderId="23" xfId="0" applyFont="1" applyBorder="1" applyAlignment="1" applyProtection="1">
      <alignment horizontal="left" indent="1"/>
      <protection locked="0"/>
    </xf>
    <xf numFmtId="0" fontId="4" fillId="0" borderId="24" xfId="0" applyFont="1" applyBorder="1" applyAlignment="1" applyProtection="1">
      <alignment horizontal="left" indent="1"/>
      <protection locked="0"/>
    </xf>
    <xf numFmtId="43" fontId="4" fillId="0" borderId="25" xfId="0" applyNumberFormat="1" applyFont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43" fontId="3" fillId="4" borderId="20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16" xfId="0" applyFont="1" applyBorder="1" applyAlignment="1" applyProtection="1">
      <alignment horizontal="left" indent="1"/>
      <protection locked="0"/>
    </xf>
    <xf numFmtId="43" fontId="4" fillId="0" borderId="26" xfId="0" applyNumberFormat="1" applyFont="1" applyBorder="1" applyProtection="1">
      <protection locked="0"/>
    </xf>
    <xf numFmtId="43" fontId="3" fillId="0" borderId="13" xfId="0" applyNumberFormat="1" applyFont="1" applyBorder="1" applyProtection="1"/>
    <xf numFmtId="0" fontId="4" fillId="0" borderId="17" xfId="0" applyFont="1" applyBorder="1" applyAlignment="1" applyProtection="1">
      <alignment horizontal="left" indent="1"/>
      <protection locked="0"/>
    </xf>
    <xf numFmtId="43" fontId="8" fillId="0" borderId="14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43" fontId="3" fillId="2" borderId="27" xfId="0" applyNumberFormat="1" applyFont="1" applyFill="1" applyBorder="1" applyProtection="1"/>
    <xf numFmtId="43" fontId="3" fillId="4" borderId="28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0" fontId="3" fillId="0" borderId="17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wrapText="1" inden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wrapText="1" inden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horizontal="left" wrapText="1" indent="1"/>
      <protection locked="0"/>
    </xf>
    <xf numFmtId="0" fontId="4" fillId="0" borderId="17" xfId="0" applyFont="1" applyFill="1" applyBorder="1" applyAlignment="1" applyProtection="1">
      <alignment horizontal="left" wrapText="1" indent="2"/>
      <protection locked="0"/>
    </xf>
    <xf numFmtId="0" fontId="4" fillId="0" borderId="17" xfId="0" applyFont="1" applyFill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alignment horizontal="left" wrapText="1" indent="1"/>
      <protection locked="0"/>
    </xf>
    <xf numFmtId="43" fontId="4" fillId="2" borderId="25" xfId="0" applyNumberFormat="1" applyFont="1" applyFill="1" applyBorder="1" applyProtection="1"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4" fillId="0" borderId="0" xfId="0" applyFont="1" applyBorder="1"/>
    <xf numFmtId="43" fontId="4" fillId="0" borderId="17" xfId="1" applyFont="1" applyBorder="1" applyAlignment="1" applyProtection="1">
      <alignment horizontal="left" vertical="top" wrapText="1" indent="1"/>
      <protection locked="0"/>
    </xf>
    <xf numFmtId="43" fontId="3" fillId="0" borderId="17" xfId="1" applyFont="1" applyBorder="1" applyAlignment="1" applyProtection="1">
      <alignment vertical="top" wrapText="1"/>
      <protection locked="0"/>
    </xf>
    <xf numFmtId="43" fontId="4" fillId="0" borderId="17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4" fillId="2" borderId="17" xfId="0" applyFont="1" applyFill="1" applyBorder="1" applyAlignment="1" applyProtection="1">
      <alignment horizontal="left" indent="1"/>
      <protection locked="0"/>
    </xf>
    <xf numFmtId="0" fontId="3" fillId="0" borderId="17" xfId="0" applyFont="1" applyBorder="1" applyAlignment="1" applyProtection="1">
      <alignment horizontal="left"/>
      <protection locked="0"/>
    </xf>
    <xf numFmtId="43" fontId="3" fillId="0" borderId="22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4" fillId="0" borderId="17" xfId="0" applyFont="1" applyBorder="1" applyAlignment="1" applyProtection="1">
      <alignment horizontal="left" indent="7"/>
      <protection locked="0"/>
    </xf>
    <xf numFmtId="0" fontId="9" fillId="0" borderId="17" xfId="0" applyFont="1" applyBorder="1" applyAlignment="1" applyProtection="1">
      <alignment horizontal="left" wrapText="1" indent="7"/>
      <protection locked="0"/>
    </xf>
    <xf numFmtId="0" fontId="4" fillId="0" borderId="17" xfId="0" applyFont="1" applyBorder="1" applyAlignment="1" applyProtection="1">
      <alignment horizontal="left" wrapText="1" indent="2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4" xfId="0" applyNumberFormat="1" applyFont="1" applyBorder="1"/>
    <xf numFmtId="0" fontId="4" fillId="0" borderId="18" xfId="0" applyFont="1" applyBorder="1" applyAlignment="1" applyProtection="1">
      <alignment horizontal="left" indent="2"/>
      <protection locked="0"/>
    </xf>
    <xf numFmtId="0" fontId="3" fillId="4" borderId="19" xfId="0" applyFont="1" applyFill="1" applyBorder="1" applyProtection="1">
      <protection locked="0"/>
    </xf>
    <xf numFmtId="43" fontId="3" fillId="4" borderId="20" xfId="0" applyNumberFormat="1" applyFont="1" applyFill="1" applyBorder="1" applyProtection="1"/>
    <xf numFmtId="43" fontId="3" fillId="4" borderId="12" xfId="0" applyNumberFormat="1" applyFont="1" applyFill="1" applyBorder="1" applyProtection="1"/>
    <xf numFmtId="43" fontId="0" fillId="0" borderId="0" xfId="1" applyFont="1"/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5" xfId="0" applyFont="1" applyBorder="1"/>
    <xf numFmtId="0" fontId="10" fillId="0" borderId="17" xfId="0" applyFont="1" applyBorder="1" applyAlignment="1" applyProtection="1">
      <alignment vertical="top"/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left" vertical="top" indent="2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43" fontId="3" fillId="4" borderId="0" xfId="0" applyNumberFormat="1" applyFont="1" applyFill="1" applyBorder="1"/>
    <xf numFmtId="0" fontId="3" fillId="0" borderId="23" xfId="0" applyFont="1" applyBorder="1" applyAlignment="1" applyProtection="1">
      <alignment horizontal="center"/>
      <protection locked="0"/>
    </xf>
    <xf numFmtId="0" fontId="4" fillId="0" borderId="22" xfId="0" applyFont="1" applyBorder="1"/>
    <xf numFmtId="0" fontId="3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3" fontId="4" fillId="0" borderId="25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43" fontId="3" fillId="4" borderId="20" xfId="0" applyNumberFormat="1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43" fontId="3" fillId="4" borderId="20" xfId="0" applyNumberFormat="1" applyFont="1" applyFill="1" applyBorder="1" applyAlignment="1" applyProtection="1">
      <alignment vertical="top" wrapTex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43" fontId="4" fillId="0" borderId="25" xfId="0" applyNumberFormat="1" applyFont="1" applyBorder="1" applyAlignment="1" applyProtection="1">
      <alignment vertical="center" wrapText="1"/>
      <protection locked="0"/>
    </xf>
    <xf numFmtId="0" fontId="3" fillId="0" borderId="21" xfId="0" applyFont="1" applyBorder="1" applyProtection="1">
      <protection locked="0"/>
    </xf>
    <xf numFmtId="43" fontId="3" fillId="0" borderId="27" xfId="0" applyNumberFormat="1" applyFont="1" applyBorder="1" applyProtection="1"/>
    <xf numFmtId="43" fontId="4" fillId="0" borderId="26" xfId="0" applyNumberFormat="1" applyFont="1" applyBorder="1" applyAlignment="1" applyProtection="1">
      <alignment vertical="top" wrapText="1"/>
      <protection locked="0"/>
    </xf>
    <xf numFmtId="43" fontId="4" fillId="0" borderId="25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3" fontId="3" fillId="5" borderId="20" xfId="0" applyNumberFormat="1" applyFont="1" applyFill="1" applyBorder="1" applyAlignment="1" applyProtection="1">
      <alignment vertical="top" wrapText="1"/>
    </xf>
    <xf numFmtId="43" fontId="3" fillId="5" borderId="29" xfId="0" applyNumberFormat="1" applyFont="1" applyFill="1" applyBorder="1" applyProtection="1"/>
    <xf numFmtId="0" fontId="3" fillId="0" borderId="17" xfId="0" applyFont="1" applyBorder="1" applyAlignment="1" applyProtection="1">
      <alignment horizontal="left" vertical="top" wrapText="1"/>
      <protection locked="0"/>
    </xf>
    <xf numFmtId="43" fontId="3" fillId="4" borderId="11" xfId="0" applyNumberFormat="1" applyFont="1" applyFill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center"/>
      <protection locked="0"/>
    </xf>
    <xf numFmtId="43" fontId="3" fillId="4" borderId="3" xfId="0" applyNumberFormat="1" applyFont="1" applyFill="1" applyBorder="1" applyProtection="1"/>
    <xf numFmtId="43" fontId="3" fillId="4" borderId="30" xfId="0" applyNumberFormat="1" applyFont="1" applyFill="1" applyBorder="1" applyProtection="1"/>
    <xf numFmtId="0" fontId="3" fillId="6" borderId="6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Protection="1"/>
    <xf numFmtId="0" fontId="3" fillId="3" borderId="6" xfId="0" applyFont="1" applyFill="1" applyBorder="1" applyProtection="1">
      <protection locked="0"/>
    </xf>
    <xf numFmtId="43" fontId="3" fillId="3" borderId="29" xfId="0" applyNumberFormat="1" applyFont="1" applyFill="1" applyBorder="1" applyProtection="1">
      <protection locked="0"/>
    </xf>
    <xf numFmtId="43" fontId="3" fillId="3" borderId="2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0" fontId="7" fillId="0" borderId="4" xfId="0" applyFont="1" applyBorder="1" applyProtection="1">
      <protection locked="0"/>
    </xf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0" fontId="16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43" fontId="17" fillId="0" borderId="5" xfId="1" applyFont="1" applyBorder="1" applyProtection="1">
      <protection locked="0"/>
    </xf>
    <xf numFmtId="0" fontId="18" fillId="0" borderId="4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19" fillId="0" borderId="5" xfId="0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19" fillId="0" borderId="4" xfId="0" applyFont="1" applyBorder="1" applyAlignment="1" applyProtection="1">
      <protection locked="0"/>
    </xf>
    <xf numFmtId="0" fontId="21" fillId="0" borderId="6" xfId="0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43" fontId="17" fillId="0" borderId="0" xfId="0" applyNumberFormat="1" applyFont="1" applyProtection="1">
      <protection locked="0"/>
    </xf>
    <xf numFmtId="43" fontId="22" fillId="0" borderId="0" xfId="0" applyNumberFormat="1" applyFont="1" applyProtection="1">
      <protection locked="0"/>
    </xf>
    <xf numFmtId="43" fontId="4" fillId="0" borderId="26" xfId="0" applyNumberFormat="1" applyFont="1" applyBorder="1" applyProtection="1"/>
    <xf numFmtId="43" fontId="4" fillId="0" borderId="32" xfId="0" applyNumberFormat="1" applyFont="1" applyBorder="1" applyProtection="1">
      <protection locked="0"/>
    </xf>
    <xf numFmtId="43" fontId="4" fillId="0" borderId="26" xfId="0" applyNumberFormat="1" applyFont="1" applyBorder="1" applyAlignment="1" applyProtection="1">
      <alignment vertical="center"/>
      <protection locked="0"/>
    </xf>
    <xf numFmtId="43" fontId="4" fillId="0" borderId="26" xfId="0" applyNumberFormat="1" applyFont="1" applyBorder="1" applyAlignment="1" applyProtection="1">
      <protection locked="0"/>
    </xf>
    <xf numFmtId="43" fontId="4" fillId="2" borderId="32" xfId="0" applyNumberFormat="1" applyFont="1" applyFill="1" applyBorder="1" applyProtection="1">
      <protection locked="0"/>
    </xf>
    <xf numFmtId="43" fontId="3" fillId="0" borderId="26" xfId="0" applyNumberFormat="1" applyFont="1" applyBorder="1" applyProtection="1">
      <protection locked="0"/>
    </xf>
    <xf numFmtId="43" fontId="4" fillId="0" borderId="26" xfId="0" applyNumberFormat="1" applyFont="1" applyBorder="1"/>
    <xf numFmtId="43" fontId="4" fillId="0" borderId="26" xfId="0" applyNumberFormat="1" applyFont="1" applyBorder="1" applyAlignment="1" applyProtection="1">
      <alignment vertical="top"/>
      <protection locked="0"/>
    </xf>
    <xf numFmtId="0" fontId="4" fillId="0" borderId="26" xfId="0" applyFont="1" applyBorder="1"/>
    <xf numFmtId="43" fontId="4" fillId="0" borderId="32" xfId="0" applyNumberFormat="1" applyFont="1" applyBorder="1" applyAlignment="1" applyProtection="1">
      <alignment vertical="top" wrapText="1"/>
      <protection locked="0"/>
    </xf>
    <xf numFmtId="43" fontId="4" fillId="0" borderId="32" xfId="0" applyNumberFormat="1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0" fontId="23" fillId="0" borderId="17" xfId="0" applyFont="1" applyBorder="1" applyAlignment="1" applyProtection="1">
      <alignment vertical="top"/>
      <protection locked="0"/>
    </xf>
    <xf numFmtId="43" fontId="6" fillId="0" borderId="12" xfId="0" applyNumberFormat="1" applyFont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43" fontId="3" fillId="4" borderId="31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43" fontId="3" fillId="4" borderId="11" xfId="0" applyNumberFormat="1" applyFont="1" applyFill="1" applyBorder="1" applyProtection="1"/>
    <xf numFmtId="43" fontId="3" fillId="5" borderId="31" xfId="0" applyNumberFormat="1" applyFont="1" applyFill="1" applyBorder="1" applyProtection="1">
      <protection locked="0"/>
    </xf>
    <xf numFmtId="43" fontId="3" fillId="5" borderId="20" xfId="0" applyNumberFormat="1" applyFont="1" applyFill="1" applyBorder="1" applyProtection="1">
      <protection locked="0"/>
    </xf>
    <xf numFmtId="43" fontId="3" fillId="5" borderId="12" xfId="0" applyNumberFormat="1" applyFont="1" applyFill="1" applyBorder="1" applyProtection="1"/>
    <xf numFmtId="43" fontId="3" fillId="5" borderId="28" xfId="0" applyNumberFormat="1" applyFont="1" applyFill="1" applyBorder="1" applyAlignment="1" applyProtection="1">
      <alignment vertical="top" wrapText="1"/>
    </xf>
    <xf numFmtId="0" fontId="3" fillId="0" borderId="18" xfId="0" applyFont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43" fontId="27" fillId="0" borderId="0" xfId="0" applyNumberFormat="1" applyFont="1" applyBorder="1" applyProtection="1">
      <protection locked="0"/>
    </xf>
    <xf numFmtId="43" fontId="28" fillId="0" borderId="5" xfId="0" applyNumberFormat="1" applyFont="1" applyBorder="1" applyProtection="1"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7"/>
  <sheetViews>
    <sheetView tabSelected="1" zoomScaleNormal="100" workbookViewId="0">
      <selection activeCell="D333" sqref="D333"/>
    </sheetView>
  </sheetViews>
  <sheetFormatPr defaultRowHeight="15" x14ac:dyDescent="0.25"/>
  <cols>
    <col min="1" max="1" width="46.85546875" style="131" customWidth="1"/>
    <col min="2" max="3" width="18.5703125" style="132" customWidth="1"/>
    <col min="4" max="4" width="20" style="133" customWidth="1"/>
    <col min="6" max="6" width="18.28515625" customWidth="1"/>
    <col min="7" max="7" width="15.42578125" customWidth="1"/>
  </cols>
  <sheetData>
    <row r="2" spans="1:4" ht="29.25" customHeight="1" x14ac:dyDescent="0.35">
      <c r="A2" s="159" t="s">
        <v>0</v>
      </c>
      <c r="B2" s="159"/>
      <c r="C2" s="159"/>
      <c r="D2" s="159"/>
    </row>
    <row r="3" spans="1:4" ht="18" x14ac:dyDescent="0.25">
      <c r="A3" s="160" t="s">
        <v>1</v>
      </c>
      <c r="B3" s="160"/>
      <c r="C3" s="160"/>
      <c r="D3" s="160"/>
    </row>
    <row r="4" spans="1:4" ht="15.75" customHeight="1" thickBot="1" x14ac:dyDescent="0.3">
      <c r="A4" s="161" t="s">
        <v>245</v>
      </c>
      <c r="B4" s="161"/>
      <c r="C4" s="161"/>
      <c r="D4" s="161"/>
    </row>
    <row r="5" spans="1:4" ht="17.25" thickBot="1" x14ac:dyDescent="0.35">
      <c r="A5" s="162" t="s">
        <v>241</v>
      </c>
      <c r="B5" s="163"/>
      <c r="C5" s="163"/>
      <c r="D5" s="164"/>
    </row>
    <row r="6" spans="1:4" ht="17.25" thickBot="1" x14ac:dyDescent="0.35">
      <c r="A6" s="1" t="s">
        <v>2</v>
      </c>
      <c r="B6" s="2" t="s">
        <v>3</v>
      </c>
      <c r="C6" s="2" t="s">
        <v>231</v>
      </c>
      <c r="D6" s="148" t="s">
        <v>246</v>
      </c>
    </row>
    <row r="7" spans="1:4" ht="16.5" x14ac:dyDescent="0.3">
      <c r="A7" s="3" t="s">
        <v>4</v>
      </c>
      <c r="B7" s="4">
        <v>228346.26</v>
      </c>
      <c r="C7" s="9">
        <v>432987.09</v>
      </c>
      <c r="D7" s="10">
        <f>B7</f>
        <v>228346.26</v>
      </c>
    </row>
    <row r="8" spans="1:4" ht="15" customHeight="1" x14ac:dyDescent="0.3">
      <c r="A8" s="5" t="s">
        <v>5</v>
      </c>
      <c r="B8" s="6"/>
      <c r="C8" s="134"/>
      <c r="D8" s="7">
        <f>SUM(B8:B8)</f>
        <v>0</v>
      </c>
    </row>
    <row r="9" spans="1:4" ht="16.5" x14ac:dyDescent="0.3">
      <c r="A9" s="8" t="s">
        <v>6</v>
      </c>
      <c r="B9" s="9">
        <v>432987.09</v>
      </c>
      <c r="C9" s="9">
        <v>1095632</v>
      </c>
      <c r="D9" s="10">
        <f>C9</f>
        <v>1095632</v>
      </c>
    </row>
    <row r="10" spans="1:4" ht="15" customHeight="1" x14ac:dyDescent="0.3">
      <c r="A10" s="11" t="s">
        <v>7</v>
      </c>
      <c r="B10" s="12"/>
      <c r="C10" s="26"/>
      <c r="D10" s="7">
        <f>SUM(B10:B10)</f>
        <v>0</v>
      </c>
    </row>
    <row r="11" spans="1:4" ht="16.5" x14ac:dyDescent="0.3">
      <c r="A11" s="13"/>
      <c r="B11" s="14"/>
      <c r="C11" s="14"/>
      <c r="D11" s="15"/>
    </row>
    <row r="12" spans="1:4" ht="16.5" x14ac:dyDescent="0.3">
      <c r="A12" s="16" t="s">
        <v>8</v>
      </c>
      <c r="B12" s="12"/>
      <c r="C12" s="12"/>
      <c r="D12" s="17"/>
    </row>
    <row r="13" spans="1:4" ht="16.5" x14ac:dyDescent="0.3">
      <c r="A13" s="18" t="s">
        <v>9</v>
      </c>
      <c r="B13" s="12"/>
      <c r="C13" s="12"/>
      <c r="D13" s="17"/>
    </row>
    <row r="14" spans="1:4" ht="16.5" x14ac:dyDescent="0.3">
      <c r="A14" s="19" t="s">
        <v>10</v>
      </c>
      <c r="B14" s="12">
        <v>8556475.0199999996</v>
      </c>
      <c r="C14" s="26">
        <v>8675965.9800000004</v>
      </c>
      <c r="D14" s="7">
        <f>SUM(B14:C14)</f>
        <v>17232441</v>
      </c>
    </row>
    <row r="15" spans="1:4" ht="16.5" x14ac:dyDescent="0.3">
      <c r="A15" s="19" t="s">
        <v>11</v>
      </c>
      <c r="B15" s="12"/>
      <c r="C15" s="26"/>
      <c r="D15" s="7">
        <f>SUM(B15:C15)</f>
        <v>0</v>
      </c>
    </row>
    <row r="16" spans="1:4" ht="16.5" x14ac:dyDescent="0.3">
      <c r="A16" s="19" t="s">
        <v>12</v>
      </c>
      <c r="B16" s="12"/>
      <c r="C16" s="26"/>
      <c r="D16" s="7">
        <f>SUM(B16:C16)</f>
        <v>0</v>
      </c>
    </row>
    <row r="17" spans="1:7" ht="17.25" thickBot="1" x14ac:dyDescent="0.35">
      <c r="A17" s="20" t="s">
        <v>13</v>
      </c>
      <c r="B17" s="21">
        <v>1344327.29</v>
      </c>
      <c r="C17" s="135">
        <v>505560</v>
      </c>
      <c r="D17" s="31">
        <f>SUM(B17:C17)</f>
        <v>1849887.29</v>
      </c>
    </row>
    <row r="18" spans="1:7" ht="17.25" thickBot="1" x14ac:dyDescent="0.35">
      <c r="A18" s="149" t="s">
        <v>14</v>
      </c>
      <c r="B18" s="150">
        <f>SUM(B14:B17)</f>
        <v>9900802.3099999987</v>
      </c>
      <c r="C18" s="23">
        <f>SUM(C14:C17)</f>
        <v>9181525.9800000004</v>
      </c>
      <c r="D18" s="66">
        <f>SUM(B18:B18)</f>
        <v>9900802.3099999987</v>
      </c>
    </row>
    <row r="19" spans="1:7" ht="16.5" x14ac:dyDescent="0.3">
      <c r="A19" s="25"/>
      <c r="B19" s="26"/>
      <c r="C19" s="26"/>
      <c r="D19" s="27"/>
    </row>
    <row r="20" spans="1:7" ht="16.5" x14ac:dyDescent="0.3">
      <c r="A20" s="28" t="s">
        <v>15</v>
      </c>
      <c r="B20" s="12">
        <v>230980.87</v>
      </c>
      <c r="C20" s="26">
        <v>786509.43</v>
      </c>
      <c r="D20" s="7">
        <f t="shared" ref="D20:D65" si="0">SUM(B20:C20)</f>
        <v>1017490.3</v>
      </c>
      <c r="F20" s="29"/>
      <c r="G20" s="29"/>
    </row>
    <row r="21" spans="1:7" ht="16.5" x14ac:dyDescent="0.3">
      <c r="A21" s="28" t="s">
        <v>16</v>
      </c>
      <c r="B21" s="12">
        <v>289009.32</v>
      </c>
      <c r="C21" s="26">
        <v>543112.98</v>
      </c>
      <c r="D21" s="7">
        <f t="shared" si="0"/>
        <v>832122.3</v>
      </c>
    </row>
    <row r="22" spans="1:7" ht="16.5" x14ac:dyDescent="0.3">
      <c r="A22" s="28" t="s">
        <v>17</v>
      </c>
      <c r="B22" s="12">
        <v>1790879.9</v>
      </c>
      <c r="C22" s="26">
        <v>1098675.98</v>
      </c>
      <c r="D22" s="7">
        <f t="shared" si="0"/>
        <v>2889555.88</v>
      </c>
    </row>
    <row r="23" spans="1:7" ht="16.5" x14ac:dyDescent="0.3">
      <c r="A23" s="28" t="s">
        <v>18</v>
      </c>
      <c r="B23" s="12"/>
      <c r="C23" s="26">
        <v>1232768.98</v>
      </c>
      <c r="D23" s="7">
        <f t="shared" si="0"/>
        <v>1232768.98</v>
      </c>
    </row>
    <row r="24" spans="1:7" ht="16.5" x14ac:dyDescent="0.3">
      <c r="A24" s="28" t="s">
        <v>19</v>
      </c>
      <c r="B24" s="12">
        <v>45700</v>
      </c>
      <c r="C24" s="26">
        <v>673275.32</v>
      </c>
      <c r="D24" s="7">
        <f t="shared" si="0"/>
        <v>718975.32</v>
      </c>
    </row>
    <row r="25" spans="1:7" ht="16.5" x14ac:dyDescent="0.3">
      <c r="A25" s="28" t="s">
        <v>20</v>
      </c>
      <c r="B25" s="12"/>
      <c r="C25" s="26"/>
      <c r="D25" s="7">
        <f t="shared" si="0"/>
        <v>0</v>
      </c>
    </row>
    <row r="26" spans="1:7" ht="16.5" x14ac:dyDescent="0.3">
      <c r="A26" s="28" t="s">
        <v>21</v>
      </c>
      <c r="B26" s="12"/>
      <c r="C26" s="26"/>
      <c r="D26" s="7">
        <f t="shared" si="0"/>
        <v>0</v>
      </c>
    </row>
    <row r="27" spans="1:7" ht="16.5" x14ac:dyDescent="0.3">
      <c r="A27" s="28" t="s">
        <v>22</v>
      </c>
      <c r="B27" s="12"/>
      <c r="C27" s="26"/>
      <c r="D27" s="7">
        <f t="shared" si="0"/>
        <v>0</v>
      </c>
    </row>
    <row r="28" spans="1:7" ht="16.5" x14ac:dyDescent="0.3">
      <c r="A28" s="28" t="s">
        <v>23</v>
      </c>
      <c r="B28" s="12"/>
      <c r="C28" s="26"/>
      <c r="D28" s="7">
        <f t="shared" si="0"/>
        <v>0</v>
      </c>
    </row>
    <row r="29" spans="1:7" ht="16.5" x14ac:dyDescent="0.3">
      <c r="A29" s="28" t="s">
        <v>24</v>
      </c>
      <c r="B29" s="12"/>
      <c r="C29" s="26"/>
      <c r="D29" s="7">
        <f t="shared" si="0"/>
        <v>0</v>
      </c>
    </row>
    <row r="30" spans="1:7" ht="16.5" x14ac:dyDescent="0.3">
      <c r="A30" s="28" t="s">
        <v>25</v>
      </c>
      <c r="B30" s="12"/>
      <c r="C30" s="26"/>
      <c r="D30" s="7">
        <f t="shared" si="0"/>
        <v>0</v>
      </c>
    </row>
    <row r="31" spans="1:7" ht="17.25" thickBot="1" x14ac:dyDescent="0.35">
      <c r="A31" s="30" t="s">
        <v>26</v>
      </c>
      <c r="B31" s="21">
        <v>1100000</v>
      </c>
      <c r="C31" s="135">
        <v>2342866.87</v>
      </c>
      <c r="D31" s="7">
        <f t="shared" si="0"/>
        <v>3442866.87</v>
      </c>
    </row>
    <row r="32" spans="1:7" ht="17.25" thickBot="1" x14ac:dyDescent="0.35">
      <c r="A32" s="22" t="s">
        <v>27</v>
      </c>
      <c r="B32" s="32">
        <f>SUM(B19:B31)</f>
        <v>3456570.09</v>
      </c>
      <c r="C32" s="32">
        <f>SUM(C19:C31)</f>
        <v>6677209.5600000005</v>
      </c>
      <c r="D32" s="33">
        <f t="shared" ref="D32" si="1">SUM(B32:B32)</f>
        <v>3456570.09</v>
      </c>
    </row>
    <row r="33" spans="1:4" ht="16.5" x14ac:dyDescent="0.3">
      <c r="A33" s="25" t="s">
        <v>28</v>
      </c>
      <c r="B33" s="26"/>
      <c r="C33" s="26"/>
      <c r="D33" s="7">
        <f t="shared" si="0"/>
        <v>0</v>
      </c>
    </row>
    <row r="34" spans="1:4" ht="16.5" x14ac:dyDescent="0.3">
      <c r="A34" s="34" t="s">
        <v>29</v>
      </c>
      <c r="B34" s="12"/>
      <c r="C34" s="26"/>
      <c r="D34" s="7"/>
    </row>
    <row r="35" spans="1:4" ht="16.5" x14ac:dyDescent="0.3">
      <c r="A35" s="28" t="s">
        <v>30</v>
      </c>
      <c r="B35" s="12"/>
      <c r="C35" s="26"/>
      <c r="D35" s="7">
        <f t="shared" si="0"/>
        <v>0</v>
      </c>
    </row>
    <row r="36" spans="1:4" ht="16.5" x14ac:dyDescent="0.3">
      <c r="A36" s="18" t="s">
        <v>31</v>
      </c>
      <c r="B36" s="12"/>
      <c r="C36" s="26"/>
      <c r="D36" s="7"/>
    </row>
    <row r="37" spans="1:4" ht="16.5" x14ac:dyDescent="0.3">
      <c r="A37" s="35" t="s">
        <v>32</v>
      </c>
      <c r="B37" s="12">
        <v>371028130.29999995</v>
      </c>
      <c r="C37" s="26">
        <v>527354072.42000002</v>
      </c>
      <c r="D37" s="7">
        <f t="shared" si="0"/>
        <v>898382202.72000003</v>
      </c>
    </row>
    <row r="38" spans="1:4" ht="16.5" x14ac:dyDescent="0.3">
      <c r="A38" s="35" t="s">
        <v>33</v>
      </c>
      <c r="B38" s="12">
        <v>684909317.82000005</v>
      </c>
      <c r="C38" s="26">
        <v>667980777.60000002</v>
      </c>
      <c r="D38" s="7">
        <f t="shared" si="0"/>
        <v>1352890095.4200001</v>
      </c>
    </row>
    <row r="39" spans="1:4" ht="16.5" x14ac:dyDescent="0.3">
      <c r="A39" s="36" t="s">
        <v>34</v>
      </c>
      <c r="B39" s="37">
        <v>31730292.770000003</v>
      </c>
      <c r="C39" s="136">
        <v>33070932.600000001</v>
      </c>
      <c r="D39" s="7">
        <f t="shared" si="0"/>
        <v>64801225.370000005</v>
      </c>
    </row>
    <row r="40" spans="1:4" ht="16.5" x14ac:dyDescent="0.3">
      <c r="A40" s="35" t="s">
        <v>35</v>
      </c>
      <c r="B40" s="12">
        <v>39645462.600000001</v>
      </c>
      <c r="C40" s="26"/>
      <c r="D40" s="7">
        <f t="shared" si="0"/>
        <v>39645462.600000001</v>
      </c>
    </row>
    <row r="41" spans="1:4" ht="16.5" x14ac:dyDescent="0.3">
      <c r="A41" s="38" t="s">
        <v>36</v>
      </c>
      <c r="B41" s="12"/>
      <c r="C41" s="26"/>
      <c r="D41" s="7">
        <f t="shared" si="0"/>
        <v>0</v>
      </c>
    </row>
    <row r="42" spans="1:4" ht="16.5" x14ac:dyDescent="0.3">
      <c r="A42" s="38" t="s">
        <v>37</v>
      </c>
      <c r="B42" s="12">
        <v>16113968.859999999</v>
      </c>
      <c r="C42" s="26">
        <v>16942377.969999999</v>
      </c>
      <c r="D42" s="7">
        <f t="shared" si="0"/>
        <v>33056346.829999998</v>
      </c>
    </row>
    <row r="43" spans="1:4" ht="16.5" x14ac:dyDescent="0.3">
      <c r="A43" s="38" t="s">
        <v>38</v>
      </c>
      <c r="B43" s="12"/>
      <c r="C43" s="26"/>
      <c r="D43" s="7">
        <f t="shared" si="0"/>
        <v>0</v>
      </c>
    </row>
    <row r="44" spans="1:4" ht="16.5" x14ac:dyDescent="0.3">
      <c r="A44" s="38" t="s">
        <v>39</v>
      </c>
      <c r="B44" s="12"/>
      <c r="C44" s="26"/>
      <c r="D44" s="7">
        <f t="shared" si="0"/>
        <v>0</v>
      </c>
    </row>
    <row r="45" spans="1:4" ht="16.5" x14ac:dyDescent="0.3">
      <c r="A45" s="35" t="s">
        <v>40</v>
      </c>
      <c r="B45" s="12">
        <v>120990663.77</v>
      </c>
      <c r="C45" s="26">
        <v>37391860.100000001</v>
      </c>
      <c r="D45" s="7">
        <f t="shared" si="0"/>
        <v>158382523.87</v>
      </c>
    </row>
    <row r="46" spans="1:4" ht="16.5" x14ac:dyDescent="0.3">
      <c r="A46" s="38" t="s">
        <v>41</v>
      </c>
      <c r="B46" s="12">
        <v>5468038.5</v>
      </c>
      <c r="C46" s="26"/>
      <c r="D46" s="7">
        <f t="shared" si="0"/>
        <v>5468038.5</v>
      </c>
    </row>
    <row r="47" spans="1:4" ht="16.5" x14ac:dyDescent="0.3">
      <c r="A47" s="39" t="s">
        <v>42</v>
      </c>
      <c r="B47" s="37"/>
      <c r="C47" s="136"/>
      <c r="D47" s="7">
        <f t="shared" si="0"/>
        <v>0</v>
      </c>
    </row>
    <row r="48" spans="1:4" ht="16.5" x14ac:dyDescent="0.3">
      <c r="A48" s="40" t="s">
        <v>43</v>
      </c>
      <c r="B48" s="12"/>
      <c r="C48" s="26"/>
      <c r="D48" s="7">
        <f t="shared" si="0"/>
        <v>0</v>
      </c>
    </row>
    <row r="49" spans="1:4" ht="16.5" x14ac:dyDescent="0.3">
      <c r="A49" s="41" t="s">
        <v>44</v>
      </c>
      <c r="B49" s="12"/>
      <c r="C49" s="26"/>
      <c r="D49" s="7">
        <f t="shared" si="0"/>
        <v>0</v>
      </c>
    </row>
    <row r="50" spans="1:4" ht="16.5" x14ac:dyDescent="0.3">
      <c r="A50" s="41" t="s">
        <v>45</v>
      </c>
      <c r="B50" s="12"/>
      <c r="C50" s="26"/>
      <c r="D50" s="7">
        <f t="shared" si="0"/>
        <v>0</v>
      </c>
    </row>
    <row r="51" spans="1:4" ht="16.5" x14ac:dyDescent="0.3">
      <c r="A51" s="41" t="s">
        <v>46</v>
      </c>
      <c r="B51" s="12"/>
      <c r="C51" s="26"/>
      <c r="D51" s="7">
        <f t="shared" si="0"/>
        <v>0</v>
      </c>
    </row>
    <row r="52" spans="1:4" ht="16.5" x14ac:dyDescent="0.3">
      <c r="A52" s="41" t="s">
        <v>47</v>
      </c>
      <c r="B52" s="12"/>
      <c r="C52" s="26"/>
      <c r="D52" s="7">
        <f t="shared" si="0"/>
        <v>0</v>
      </c>
    </row>
    <row r="53" spans="1:4" ht="16.5" x14ac:dyDescent="0.3">
      <c r="A53" s="41" t="s">
        <v>48</v>
      </c>
      <c r="B53" s="12"/>
      <c r="C53" s="26"/>
      <c r="D53" s="7">
        <f t="shared" si="0"/>
        <v>0</v>
      </c>
    </row>
    <row r="54" spans="1:4" ht="16.5" x14ac:dyDescent="0.3">
      <c r="A54" s="41" t="s">
        <v>49</v>
      </c>
      <c r="B54" s="12"/>
      <c r="C54" s="26"/>
      <c r="D54" s="7">
        <f t="shared" si="0"/>
        <v>0</v>
      </c>
    </row>
    <row r="55" spans="1:4" ht="16.5" x14ac:dyDescent="0.3">
      <c r="A55" s="40" t="s">
        <v>50</v>
      </c>
      <c r="B55" s="12"/>
      <c r="C55" s="26"/>
      <c r="D55" s="7">
        <f t="shared" si="0"/>
        <v>0</v>
      </c>
    </row>
    <row r="56" spans="1:4" ht="16.5" x14ac:dyDescent="0.3">
      <c r="A56" s="40" t="s">
        <v>51</v>
      </c>
      <c r="B56" s="12"/>
      <c r="C56" s="26"/>
      <c r="D56" s="7">
        <f t="shared" si="0"/>
        <v>0</v>
      </c>
    </row>
    <row r="57" spans="1:4" ht="16.5" x14ac:dyDescent="0.3">
      <c r="A57" s="42" t="s">
        <v>52</v>
      </c>
      <c r="B57" s="12"/>
      <c r="C57" s="26"/>
      <c r="D57" s="7">
        <f t="shared" si="0"/>
        <v>0</v>
      </c>
    </row>
    <row r="58" spans="1:4" ht="16.5" x14ac:dyDescent="0.3">
      <c r="A58" s="42" t="s">
        <v>53</v>
      </c>
      <c r="B58" s="12"/>
      <c r="C58" s="26"/>
      <c r="D58" s="7">
        <f t="shared" si="0"/>
        <v>0</v>
      </c>
    </row>
    <row r="59" spans="1:4" ht="16.5" x14ac:dyDescent="0.3">
      <c r="A59" s="42" t="s">
        <v>54</v>
      </c>
      <c r="B59" s="12"/>
      <c r="C59" s="26"/>
      <c r="D59" s="7">
        <f t="shared" si="0"/>
        <v>0</v>
      </c>
    </row>
    <row r="60" spans="1:4" ht="16.5" x14ac:dyDescent="0.3">
      <c r="A60" s="42" t="s">
        <v>55</v>
      </c>
      <c r="B60" s="12"/>
      <c r="C60" s="26"/>
      <c r="D60" s="7">
        <f t="shared" si="0"/>
        <v>0</v>
      </c>
    </row>
    <row r="61" spans="1:4" ht="16.5" x14ac:dyDescent="0.3">
      <c r="A61" s="43" t="s">
        <v>56</v>
      </c>
      <c r="B61" s="44"/>
      <c r="C61" s="137"/>
      <c r="D61" s="7">
        <f t="shared" si="0"/>
        <v>0</v>
      </c>
    </row>
    <row r="62" spans="1:4" ht="16.5" x14ac:dyDescent="0.3">
      <c r="A62" s="45" t="s">
        <v>57</v>
      </c>
      <c r="B62" s="12"/>
      <c r="C62" s="26"/>
      <c r="D62" s="7">
        <f t="shared" si="0"/>
        <v>0</v>
      </c>
    </row>
    <row r="63" spans="1:4" ht="16.5" x14ac:dyDescent="0.3">
      <c r="A63" s="40" t="s">
        <v>58</v>
      </c>
      <c r="B63" s="12"/>
      <c r="C63" s="26"/>
      <c r="D63" s="7">
        <f t="shared" si="0"/>
        <v>0</v>
      </c>
    </row>
    <row r="64" spans="1:4" ht="13.5" customHeight="1" x14ac:dyDescent="0.3">
      <c r="A64" s="41" t="s">
        <v>59</v>
      </c>
      <c r="B64" s="12"/>
      <c r="C64" s="26"/>
      <c r="D64" s="7">
        <f t="shared" si="0"/>
        <v>0</v>
      </c>
    </row>
    <row r="65" spans="1:4" ht="17.25" thickBot="1" x14ac:dyDescent="0.35">
      <c r="A65" s="46" t="s">
        <v>60</v>
      </c>
      <c r="B65" s="47"/>
      <c r="C65" s="138"/>
      <c r="D65" s="31">
        <f t="shared" si="0"/>
        <v>0</v>
      </c>
    </row>
    <row r="66" spans="1:4" ht="17.25" thickBot="1" x14ac:dyDescent="0.35">
      <c r="A66" s="151" t="s">
        <v>61</v>
      </c>
      <c r="B66" s="152">
        <f>SUM(B18,B32,B37:B65)</f>
        <v>1283243247.0199997</v>
      </c>
      <c r="C66" s="152">
        <f>SUM(C18,C32,C37:C65)</f>
        <v>1298598756.2299998</v>
      </c>
      <c r="D66" s="66">
        <f t="shared" ref="D66" si="2">SUM(B66:B66)</f>
        <v>1283243247.0199997</v>
      </c>
    </row>
    <row r="67" spans="1:4" ht="27.75" customHeight="1" thickBot="1" x14ac:dyDescent="0.35">
      <c r="A67" s="48" t="s">
        <v>62</v>
      </c>
      <c r="B67" s="49"/>
      <c r="C67" s="49"/>
      <c r="D67" s="92"/>
    </row>
    <row r="68" spans="1:4" ht="17.25" thickBot="1" x14ac:dyDescent="0.35">
      <c r="A68" s="18" t="s">
        <v>63</v>
      </c>
      <c r="B68" s="153">
        <f>SUM(B70:B98)</f>
        <v>519949220.30000001</v>
      </c>
      <c r="C68" s="154">
        <f>SUM(C70:C98)</f>
        <v>840041186.73000014</v>
      </c>
      <c r="D68" s="155">
        <f>SUM(B68:C68)</f>
        <v>1359990407.0300002</v>
      </c>
    </row>
    <row r="69" spans="1:4" ht="16.5" x14ac:dyDescent="0.3">
      <c r="A69" s="16" t="s">
        <v>64</v>
      </c>
      <c r="B69" s="26"/>
      <c r="C69" s="26"/>
      <c r="D69" s="27"/>
    </row>
    <row r="70" spans="1:4" ht="16.5" x14ac:dyDescent="0.3">
      <c r="A70" s="50" t="s">
        <v>65</v>
      </c>
      <c r="B70" s="12">
        <v>125295783.25</v>
      </c>
      <c r="C70" s="26">
        <v>110771425.89</v>
      </c>
      <c r="D70" s="7">
        <f>SUM(B70:C70)</f>
        <v>236067209.13999999</v>
      </c>
    </row>
    <row r="71" spans="1:4" ht="16.5" x14ac:dyDescent="0.3">
      <c r="A71" s="50" t="s">
        <v>66</v>
      </c>
      <c r="B71" s="12">
        <v>49133258.630000003</v>
      </c>
      <c r="C71" s="26">
        <v>77655988.25</v>
      </c>
      <c r="D71" s="7">
        <f t="shared" ref="D71:D98" si="3">SUM(B71:C71)</f>
        <v>126789246.88</v>
      </c>
    </row>
    <row r="72" spans="1:4" ht="16.5" x14ac:dyDescent="0.3">
      <c r="A72" s="50" t="s">
        <v>67</v>
      </c>
      <c r="B72" s="12">
        <v>124013720.63</v>
      </c>
      <c r="C72" s="26">
        <v>254385520.30000001</v>
      </c>
      <c r="D72" s="7">
        <f t="shared" si="3"/>
        <v>378399240.93000001</v>
      </c>
    </row>
    <row r="73" spans="1:4" ht="16.5" x14ac:dyDescent="0.3">
      <c r="A73" s="50" t="s">
        <v>68</v>
      </c>
      <c r="B73" s="12">
        <v>7305176.8300000001</v>
      </c>
      <c r="C73" s="26">
        <v>40336666.68</v>
      </c>
      <c r="D73" s="7">
        <f t="shared" si="3"/>
        <v>47641843.509999998</v>
      </c>
    </row>
    <row r="74" spans="1:4" ht="16.5" x14ac:dyDescent="0.3">
      <c r="A74" s="50" t="s">
        <v>69</v>
      </c>
      <c r="B74" s="12">
        <v>15997000</v>
      </c>
      <c r="C74" s="26">
        <v>17654987.649999999</v>
      </c>
      <c r="D74" s="7">
        <f t="shared" si="3"/>
        <v>33651987.649999999</v>
      </c>
    </row>
    <row r="75" spans="1:4" ht="16.5" x14ac:dyDescent="0.3">
      <c r="A75" s="51" t="s">
        <v>70</v>
      </c>
      <c r="B75" s="12"/>
      <c r="C75" s="26"/>
      <c r="D75" s="7"/>
    </row>
    <row r="76" spans="1:4" ht="16.5" x14ac:dyDescent="0.3">
      <c r="A76" s="50" t="s">
        <v>71</v>
      </c>
      <c r="B76" s="12">
        <v>2989250.54</v>
      </c>
      <c r="C76" s="26">
        <v>2087867.87</v>
      </c>
      <c r="D76" s="7">
        <f t="shared" si="3"/>
        <v>5077118.41</v>
      </c>
    </row>
    <row r="77" spans="1:4" ht="16.5" x14ac:dyDescent="0.3">
      <c r="A77" s="52" t="s">
        <v>72</v>
      </c>
      <c r="B77" s="12">
        <v>2880000</v>
      </c>
      <c r="C77" s="26">
        <v>1189025.98</v>
      </c>
      <c r="D77" s="7">
        <f t="shared" si="3"/>
        <v>4069025.98</v>
      </c>
    </row>
    <row r="78" spans="1:4" ht="16.5" x14ac:dyDescent="0.3">
      <c r="A78" s="52" t="s">
        <v>73</v>
      </c>
      <c r="B78" s="12">
        <v>15229000</v>
      </c>
      <c r="C78" s="26">
        <v>56476990.340000004</v>
      </c>
      <c r="D78" s="7">
        <f t="shared" si="3"/>
        <v>71705990.340000004</v>
      </c>
    </row>
    <row r="79" spans="1:4" ht="16.5" x14ac:dyDescent="0.3">
      <c r="A79" s="52" t="s">
        <v>74</v>
      </c>
      <c r="B79" s="12">
        <v>3958000</v>
      </c>
      <c r="C79" s="26">
        <v>7654234.9800000004</v>
      </c>
      <c r="D79" s="7">
        <f t="shared" si="3"/>
        <v>11612234.98</v>
      </c>
    </row>
    <row r="80" spans="1:4" ht="16.5" x14ac:dyDescent="0.3">
      <c r="A80" s="52" t="s">
        <v>75</v>
      </c>
      <c r="B80" s="12">
        <v>6800000</v>
      </c>
      <c r="C80" s="26">
        <v>25373987.199999999</v>
      </c>
      <c r="D80" s="7">
        <f t="shared" si="3"/>
        <v>32173987.199999999</v>
      </c>
    </row>
    <row r="81" spans="1:6" ht="16.5" x14ac:dyDescent="0.3">
      <c r="A81" s="52" t="s">
        <v>76</v>
      </c>
      <c r="B81" s="12">
        <v>548000</v>
      </c>
      <c r="C81" s="26">
        <v>1522654.98</v>
      </c>
      <c r="D81" s="7">
        <f t="shared" si="3"/>
        <v>2070654.98</v>
      </c>
    </row>
    <row r="82" spans="1:6" ht="16.5" x14ac:dyDescent="0.3">
      <c r="A82" s="52" t="s">
        <v>77</v>
      </c>
      <c r="B82" s="12">
        <v>5645040.5499999998</v>
      </c>
      <c r="C82" s="26">
        <v>0</v>
      </c>
      <c r="D82" s="7">
        <f t="shared" si="3"/>
        <v>5645040.5499999998</v>
      </c>
    </row>
    <row r="83" spans="1:6" ht="16.5" x14ac:dyDescent="0.3">
      <c r="A83" s="52" t="s">
        <v>78</v>
      </c>
      <c r="B83" s="12">
        <v>11170000</v>
      </c>
      <c r="C83" s="26">
        <v>25634128.91</v>
      </c>
      <c r="D83" s="7">
        <f t="shared" si="3"/>
        <v>36804128.909999996</v>
      </c>
    </row>
    <row r="84" spans="1:6" ht="16.5" x14ac:dyDescent="0.3">
      <c r="A84" s="52" t="s">
        <v>79</v>
      </c>
      <c r="B84" s="12">
        <v>35620000</v>
      </c>
      <c r="C84" s="26">
        <v>42198876.979999997</v>
      </c>
      <c r="D84" s="7">
        <f t="shared" si="3"/>
        <v>77818876.979999989</v>
      </c>
    </row>
    <row r="85" spans="1:6" ht="16.5" x14ac:dyDescent="0.3">
      <c r="A85" s="52" t="s">
        <v>80</v>
      </c>
      <c r="B85" s="12">
        <v>9853299</v>
      </c>
      <c r="C85" s="26">
        <v>109876.98</v>
      </c>
      <c r="D85" s="7">
        <f t="shared" si="3"/>
        <v>9963175.9800000004</v>
      </c>
    </row>
    <row r="86" spans="1:6" ht="16.5" x14ac:dyDescent="0.3">
      <c r="A86" s="50" t="s">
        <v>81</v>
      </c>
      <c r="B86" s="12"/>
      <c r="C86" s="26"/>
      <c r="D86" s="7">
        <f t="shared" si="3"/>
        <v>0</v>
      </c>
    </row>
    <row r="87" spans="1:6" ht="16.5" x14ac:dyDescent="0.3">
      <c r="A87" s="52" t="s">
        <v>82</v>
      </c>
      <c r="B87" s="12">
        <v>55879600</v>
      </c>
      <c r="C87" s="26">
        <v>65432987.979999997</v>
      </c>
      <c r="D87" s="7">
        <f t="shared" si="3"/>
        <v>121312587.97999999</v>
      </c>
    </row>
    <row r="88" spans="1:6" ht="16.5" x14ac:dyDescent="0.3">
      <c r="A88" s="28" t="s">
        <v>83</v>
      </c>
      <c r="B88" s="12"/>
      <c r="C88" s="26"/>
      <c r="D88" s="7">
        <f t="shared" si="3"/>
        <v>0</v>
      </c>
    </row>
    <row r="89" spans="1:6" ht="16.5" x14ac:dyDescent="0.3">
      <c r="A89" s="28" t="s">
        <v>84</v>
      </c>
      <c r="B89" s="12">
        <v>0</v>
      </c>
      <c r="C89" s="26"/>
      <c r="D89" s="7">
        <f t="shared" si="3"/>
        <v>0</v>
      </c>
    </row>
    <row r="90" spans="1:6" ht="16.5" x14ac:dyDescent="0.3">
      <c r="A90" s="28" t="s">
        <v>85</v>
      </c>
      <c r="B90" s="12">
        <v>15287090.869999999</v>
      </c>
      <c r="C90" s="26">
        <v>54634200.850000001</v>
      </c>
      <c r="D90" s="7">
        <f t="shared" si="3"/>
        <v>69921291.719999999</v>
      </c>
    </row>
    <row r="91" spans="1:6" ht="16.5" x14ac:dyDescent="0.3">
      <c r="A91" s="28" t="s">
        <v>86</v>
      </c>
      <c r="B91" s="12"/>
      <c r="C91" s="26"/>
      <c r="D91" s="7">
        <f t="shared" si="3"/>
        <v>0</v>
      </c>
    </row>
    <row r="92" spans="1:6" ht="16.5" x14ac:dyDescent="0.3">
      <c r="A92" s="16" t="s">
        <v>87</v>
      </c>
      <c r="B92" s="12"/>
      <c r="C92" s="26"/>
      <c r="D92" s="7">
        <f t="shared" si="3"/>
        <v>0</v>
      </c>
    </row>
    <row r="93" spans="1:6" ht="16.5" x14ac:dyDescent="0.3">
      <c r="A93" s="28" t="s">
        <v>88</v>
      </c>
      <c r="B93" s="12">
        <v>32345000</v>
      </c>
      <c r="C93" s="26">
        <v>56921764.909999996</v>
      </c>
      <c r="D93" s="7">
        <f t="shared" si="3"/>
        <v>89266764.909999996</v>
      </c>
    </row>
    <row r="94" spans="1:6" ht="16.5" x14ac:dyDescent="0.3">
      <c r="A94" s="28" t="s">
        <v>89</v>
      </c>
      <c r="B94" s="12"/>
      <c r="C94" s="26"/>
      <c r="D94" s="7">
        <f t="shared" si="3"/>
        <v>0</v>
      </c>
    </row>
    <row r="95" spans="1:6" ht="16.5" x14ac:dyDescent="0.3">
      <c r="A95" s="28" t="s">
        <v>90</v>
      </c>
      <c r="B95" s="12"/>
      <c r="C95" s="26"/>
      <c r="D95" s="7">
        <f t="shared" si="3"/>
        <v>0</v>
      </c>
      <c r="F95" s="53"/>
    </row>
    <row r="96" spans="1:6" ht="16.5" x14ac:dyDescent="0.3">
      <c r="A96" s="16" t="s">
        <v>91</v>
      </c>
      <c r="B96" s="12"/>
      <c r="C96" s="26"/>
      <c r="D96" s="7">
        <f t="shared" si="3"/>
        <v>0</v>
      </c>
    </row>
    <row r="97" spans="1:4" ht="16.5" x14ac:dyDescent="0.3">
      <c r="A97" s="54" t="s">
        <v>92</v>
      </c>
      <c r="B97" s="12"/>
      <c r="C97" s="26"/>
      <c r="D97" s="7">
        <f t="shared" si="3"/>
        <v>0</v>
      </c>
    </row>
    <row r="98" spans="1:4" ht="17.25" thickBot="1" x14ac:dyDescent="0.35">
      <c r="A98" s="28" t="s">
        <v>93</v>
      </c>
      <c r="B98" s="21"/>
      <c r="C98" s="135"/>
      <c r="D98" s="31">
        <f t="shared" si="3"/>
        <v>0</v>
      </c>
    </row>
    <row r="99" spans="1:4" ht="17.25" thickBot="1" x14ac:dyDescent="0.35">
      <c r="A99" s="18" t="s">
        <v>94</v>
      </c>
      <c r="B99" s="150">
        <f>SUM(B104:B123)</f>
        <v>232388431.72000003</v>
      </c>
      <c r="C99" s="23">
        <f>SUM(C104:C123)</f>
        <v>176997250.84</v>
      </c>
      <c r="D99" s="66">
        <f>SUM(B99:C99)</f>
        <v>409385682.56000006</v>
      </c>
    </row>
    <row r="100" spans="1:4" ht="16.5" x14ac:dyDescent="0.3">
      <c r="A100" s="55" t="s">
        <v>95</v>
      </c>
      <c r="B100" s="26"/>
      <c r="C100" s="26"/>
      <c r="D100" s="27"/>
    </row>
    <row r="101" spans="1:4" ht="16.5" x14ac:dyDescent="0.3">
      <c r="A101" s="28" t="s">
        <v>96</v>
      </c>
      <c r="B101" s="12"/>
      <c r="C101" s="26"/>
      <c r="D101" s="27">
        <f>SUM(B101:C101)</f>
        <v>0</v>
      </c>
    </row>
    <row r="102" spans="1:4" ht="16.5" x14ac:dyDescent="0.3">
      <c r="A102" s="28" t="s">
        <v>97</v>
      </c>
      <c r="B102" s="12"/>
      <c r="C102" s="26"/>
      <c r="D102" s="27">
        <f>SUM(B102:C102)</f>
        <v>0</v>
      </c>
    </row>
    <row r="103" spans="1:4" ht="16.5" x14ac:dyDescent="0.3">
      <c r="A103" s="55" t="s">
        <v>98</v>
      </c>
      <c r="B103" s="56"/>
      <c r="C103" s="139"/>
      <c r="D103" s="27"/>
    </row>
    <row r="104" spans="1:4" ht="16.5" x14ac:dyDescent="0.3">
      <c r="A104" s="57" t="s">
        <v>99</v>
      </c>
      <c r="B104" s="12"/>
      <c r="C104" s="26"/>
      <c r="D104" s="27">
        <f>SUM(B104:C104)</f>
        <v>0</v>
      </c>
    </row>
    <row r="105" spans="1:4" ht="16.5" x14ac:dyDescent="0.3">
      <c r="A105" s="57" t="s">
        <v>232</v>
      </c>
      <c r="B105" s="12"/>
      <c r="C105" s="26"/>
      <c r="D105" s="7"/>
    </row>
    <row r="106" spans="1:4" ht="33" x14ac:dyDescent="0.3">
      <c r="A106" s="145" t="s">
        <v>233</v>
      </c>
      <c r="B106" s="12">
        <v>26500223</v>
      </c>
      <c r="C106" s="26"/>
      <c r="D106" s="27">
        <f t="shared" ref="D106:D123" si="4">SUM(B106:C106)</f>
        <v>26500223</v>
      </c>
    </row>
    <row r="107" spans="1:4" ht="16.5" x14ac:dyDescent="0.3">
      <c r="A107" s="57" t="s">
        <v>100</v>
      </c>
      <c r="B107" s="12"/>
      <c r="C107" s="26"/>
      <c r="D107" s="27">
        <f t="shared" si="4"/>
        <v>0</v>
      </c>
    </row>
    <row r="108" spans="1:4" ht="16.5" x14ac:dyDescent="0.3">
      <c r="A108" s="58" t="s">
        <v>101</v>
      </c>
      <c r="B108" s="12"/>
      <c r="C108" s="26"/>
      <c r="D108" s="27">
        <f t="shared" si="4"/>
        <v>0</v>
      </c>
    </row>
    <row r="109" spans="1:4" ht="27" x14ac:dyDescent="0.3">
      <c r="A109" s="59" t="s">
        <v>102</v>
      </c>
      <c r="B109" s="12">
        <v>103551999.95</v>
      </c>
      <c r="C109" s="26">
        <v>176997250.84</v>
      </c>
      <c r="D109" s="27">
        <f t="shared" si="4"/>
        <v>280549250.79000002</v>
      </c>
    </row>
    <row r="110" spans="1:4" ht="16.5" x14ac:dyDescent="0.3">
      <c r="A110" s="58" t="s">
        <v>103</v>
      </c>
      <c r="B110" s="12"/>
      <c r="C110" s="26"/>
      <c r="D110" s="27">
        <f t="shared" si="4"/>
        <v>0</v>
      </c>
    </row>
    <row r="111" spans="1:4" ht="16.5" x14ac:dyDescent="0.3">
      <c r="A111" s="57" t="s">
        <v>104</v>
      </c>
      <c r="B111" s="12"/>
      <c r="C111" s="26"/>
      <c r="D111" s="27">
        <f t="shared" si="4"/>
        <v>0</v>
      </c>
    </row>
    <row r="112" spans="1:4" ht="16.5" x14ac:dyDescent="0.3">
      <c r="A112" s="57" t="s">
        <v>234</v>
      </c>
      <c r="B112" s="12"/>
      <c r="C112" s="26"/>
      <c r="D112" s="27">
        <f t="shared" si="4"/>
        <v>0</v>
      </c>
    </row>
    <row r="113" spans="1:7" ht="49.5" x14ac:dyDescent="0.3">
      <c r="A113" s="36" t="s">
        <v>235</v>
      </c>
      <c r="B113" s="12">
        <v>82539487.030000001</v>
      </c>
      <c r="C113" s="26"/>
      <c r="D113" s="27">
        <f t="shared" si="4"/>
        <v>82539487.030000001</v>
      </c>
    </row>
    <row r="114" spans="1:7" ht="16.5" x14ac:dyDescent="0.3">
      <c r="A114" s="57" t="s">
        <v>105</v>
      </c>
      <c r="B114" s="12"/>
      <c r="C114" s="26"/>
      <c r="D114" s="27">
        <f t="shared" si="4"/>
        <v>0</v>
      </c>
    </row>
    <row r="115" spans="1:7" ht="16.5" x14ac:dyDescent="0.3">
      <c r="A115" s="57" t="s">
        <v>106</v>
      </c>
      <c r="B115" s="12"/>
      <c r="C115" s="26"/>
      <c r="D115" s="27">
        <f t="shared" si="4"/>
        <v>0</v>
      </c>
    </row>
    <row r="116" spans="1:7" ht="33" x14ac:dyDescent="0.3">
      <c r="A116" s="60" t="s">
        <v>107</v>
      </c>
      <c r="B116" s="146"/>
      <c r="C116" s="93"/>
      <c r="D116" s="27">
        <f t="shared" si="4"/>
        <v>0</v>
      </c>
    </row>
    <row r="117" spans="1:7" ht="16.5" x14ac:dyDescent="0.3">
      <c r="A117" s="57" t="s">
        <v>108</v>
      </c>
      <c r="B117" s="146"/>
      <c r="C117" s="93"/>
      <c r="D117" s="27">
        <f t="shared" si="4"/>
        <v>0</v>
      </c>
    </row>
    <row r="118" spans="1:7" ht="16.5" x14ac:dyDescent="0.3">
      <c r="A118" s="60" t="s">
        <v>109</v>
      </c>
      <c r="B118" s="12">
        <v>19796721.739999998</v>
      </c>
      <c r="C118" s="26"/>
      <c r="D118" s="27">
        <f t="shared" si="4"/>
        <v>19796721.739999998</v>
      </c>
    </row>
    <row r="119" spans="1:7" ht="16.5" x14ac:dyDescent="0.3">
      <c r="A119" s="16" t="s">
        <v>110</v>
      </c>
      <c r="B119" s="21"/>
      <c r="C119" s="135"/>
      <c r="D119" s="27">
        <f t="shared" si="4"/>
        <v>0</v>
      </c>
    </row>
    <row r="120" spans="1:7" ht="16.5" x14ac:dyDescent="0.3">
      <c r="A120" s="57" t="s">
        <v>111</v>
      </c>
      <c r="B120" s="62"/>
      <c r="C120" s="140"/>
      <c r="D120" s="27">
        <f t="shared" si="4"/>
        <v>0</v>
      </c>
    </row>
    <row r="121" spans="1:7" ht="16.5" x14ac:dyDescent="0.3">
      <c r="A121" s="57" t="s">
        <v>112</v>
      </c>
      <c r="B121" s="26"/>
      <c r="C121" s="26"/>
      <c r="D121" s="27">
        <f t="shared" si="4"/>
        <v>0</v>
      </c>
    </row>
    <row r="122" spans="1:7" ht="16.5" x14ac:dyDescent="0.3">
      <c r="A122" s="57" t="s">
        <v>113</v>
      </c>
      <c r="B122" s="12"/>
      <c r="C122" s="26"/>
      <c r="D122" s="27">
        <f t="shared" si="4"/>
        <v>0</v>
      </c>
    </row>
    <row r="123" spans="1:7" ht="17.25" thickBot="1" x14ac:dyDescent="0.35">
      <c r="A123" s="63" t="s">
        <v>114</v>
      </c>
      <c r="B123" s="21">
        <v>0</v>
      </c>
      <c r="C123" s="135"/>
      <c r="D123" s="27">
        <f t="shared" si="4"/>
        <v>0</v>
      </c>
    </row>
    <row r="124" spans="1:7" ht="17.25" thickBot="1" x14ac:dyDescent="0.35">
      <c r="A124" s="64" t="s">
        <v>115</v>
      </c>
      <c r="B124" s="65">
        <f>SUM(B68,B99)</f>
        <v>752337652.01999998</v>
      </c>
      <c r="C124" s="65">
        <f>SUM(C68,C99)</f>
        <v>1017038437.5700002</v>
      </c>
      <c r="D124" s="66">
        <f>SUM(B124:C124)</f>
        <v>1769376089.5900002</v>
      </c>
      <c r="F124" s="67"/>
      <c r="G124" s="67"/>
    </row>
    <row r="125" spans="1:7" ht="16.5" x14ac:dyDescent="0.3">
      <c r="A125" s="68" t="s">
        <v>116</v>
      </c>
      <c r="B125" s="49"/>
      <c r="C125" s="49"/>
      <c r="D125" s="69"/>
    </row>
    <row r="126" spans="1:7" ht="16.5" x14ac:dyDescent="0.3">
      <c r="A126" s="70" t="s">
        <v>117</v>
      </c>
      <c r="B126" s="71"/>
      <c r="C126" s="141"/>
      <c r="D126" s="27"/>
    </row>
    <row r="127" spans="1:7" ht="16.5" x14ac:dyDescent="0.3">
      <c r="A127" s="70" t="s">
        <v>118</v>
      </c>
      <c r="B127" s="71"/>
      <c r="C127" s="141"/>
      <c r="D127" s="27"/>
    </row>
    <row r="128" spans="1:7" ht="16.5" x14ac:dyDescent="0.3">
      <c r="A128" s="70" t="s">
        <v>119</v>
      </c>
      <c r="B128" s="71"/>
      <c r="C128" s="141"/>
      <c r="D128" s="27"/>
    </row>
    <row r="129" spans="1:4" ht="16.5" x14ac:dyDescent="0.3">
      <c r="A129" s="147" t="s">
        <v>51</v>
      </c>
      <c r="B129" s="71"/>
      <c r="C129" s="141"/>
      <c r="D129" s="7">
        <f ca="1">D129:D141=SUM(B129:B129)</f>
        <v>0</v>
      </c>
    </row>
    <row r="130" spans="1:4" ht="16.5" x14ac:dyDescent="0.3">
      <c r="A130" s="72" t="s">
        <v>236</v>
      </c>
      <c r="B130" s="71"/>
      <c r="C130" s="141"/>
      <c r="D130" s="27">
        <f t="shared" ref="D130:D140" si="5">SUM(B130:C130)</f>
        <v>0</v>
      </c>
    </row>
    <row r="131" spans="1:4" ht="16.5" x14ac:dyDescent="0.3">
      <c r="A131" s="72" t="s">
        <v>237</v>
      </c>
      <c r="B131" s="71"/>
      <c r="C131" s="141"/>
      <c r="D131" s="27">
        <f t="shared" si="5"/>
        <v>0</v>
      </c>
    </row>
    <row r="132" spans="1:4" ht="16.5" x14ac:dyDescent="0.3">
      <c r="A132" s="72" t="s">
        <v>238</v>
      </c>
      <c r="B132" s="71"/>
      <c r="C132" s="141"/>
      <c r="D132" s="27">
        <f t="shared" si="5"/>
        <v>0</v>
      </c>
    </row>
    <row r="133" spans="1:4" ht="16.5" x14ac:dyDescent="0.3">
      <c r="A133" s="72" t="s">
        <v>239</v>
      </c>
      <c r="B133" s="71"/>
      <c r="C133" s="141"/>
      <c r="D133" s="27">
        <f t="shared" si="5"/>
        <v>0</v>
      </c>
    </row>
    <row r="134" spans="1:4" ht="16.5" x14ac:dyDescent="0.3">
      <c r="A134" s="70" t="s">
        <v>120</v>
      </c>
      <c r="B134" s="71"/>
      <c r="C134" s="141"/>
      <c r="D134" s="27">
        <f t="shared" si="5"/>
        <v>0</v>
      </c>
    </row>
    <row r="135" spans="1:4" ht="16.5" x14ac:dyDescent="0.3">
      <c r="A135" s="73" t="s">
        <v>121</v>
      </c>
      <c r="B135" s="71"/>
      <c r="C135" s="141"/>
      <c r="D135" s="27">
        <f t="shared" si="5"/>
        <v>0</v>
      </c>
    </row>
    <row r="136" spans="1:4" ht="16.5" x14ac:dyDescent="0.3">
      <c r="A136" s="73" t="s">
        <v>122</v>
      </c>
      <c r="B136" s="71"/>
      <c r="C136" s="141"/>
      <c r="D136" s="27">
        <f t="shared" si="5"/>
        <v>0</v>
      </c>
    </row>
    <row r="137" spans="1:4" ht="16.5" x14ac:dyDescent="0.3">
      <c r="A137" s="73" t="s">
        <v>123</v>
      </c>
      <c r="B137" s="71"/>
      <c r="C137" s="141"/>
      <c r="D137" s="27">
        <f t="shared" si="5"/>
        <v>0</v>
      </c>
    </row>
    <row r="138" spans="1:4" ht="16.5" x14ac:dyDescent="0.3">
      <c r="A138" s="73" t="s">
        <v>124</v>
      </c>
      <c r="B138" s="71"/>
      <c r="C138" s="141"/>
      <c r="D138" s="27">
        <f t="shared" si="5"/>
        <v>0</v>
      </c>
    </row>
    <row r="139" spans="1:4" ht="16.5" x14ac:dyDescent="0.3">
      <c r="A139" s="73" t="s">
        <v>125</v>
      </c>
      <c r="B139" s="71"/>
      <c r="C139" s="141"/>
      <c r="D139" s="27">
        <f t="shared" si="5"/>
        <v>0</v>
      </c>
    </row>
    <row r="140" spans="1:4" ht="16.5" x14ac:dyDescent="0.3">
      <c r="A140" s="70" t="s">
        <v>126</v>
      </c>
      <c r="B140" s="71"/>
      <c r="C140" s="141"/>
      <c r="D140" s="27">
        <f t="shared" si="5"/>
        <v>0</v>
      </c>
    </row>
    <row r="141" spans="1:4" ht="16.5" x14ac:dyDescent="0.3">
      <c r="A141" s="74" t="s">
        <v>127</v>
      </c>
      <c r="B141" s="75">
        <f>SUM(B129:B140)</f>
        <v>0</v>
      </c>
      <c r="C141" s="75">
        <f>SUM(C129:C140)</f>
        <v>0</v>
      </c>
      <c r="D141" s="24">
        <f>SUM(B141:C141)</f>
        <v>0</v>
      </c>
    </row>
    <row r="142" spans="1:4" ht="16.5" x14ac:dyDescent="0.3">
      <c r="A142" s="76" t="s">
        <v>240</v>
      </c>
      <c r="B142" s="77"/>
      <c r="C142" s="142"/>
      <c r="D142" s="27"/>
    </row>
    <row r="143" spans="1:4" ht="16.5" x14ac:dyDescent="0.3">
      <c r="A143" s="78" t="s">
        <v>128</v>
      </c>
      <c r="B143" s="77"/>
      <c r="C143" s="142"/>
      <c r="D143" s="27"/>
    </row>
    <row r="144" spans="1:4" ht="16.5" x14ac:dyDescent="0.3">
      <c r="A144" s="78" t="s">
        <v>129</v>
      </c>
      <c r="B144" s="77"/>
      <c r="C144" s="142"/>
      <c r="D144" s="27"/>
    </row>
    <row r="145" spans="1:4" ht="16.5" x14ac:dyDescent="0.3">
      <c r="A145" s="79" t="s">
        <v>130</v>
      </c>
      <c r="B145" s="12">
        <v>56892430.119999997</v>
      </c>
      <c r="C145" s="26">
        <v>43765932.539999999</v>
      </c>
      <c r="D145" s="7">
        <f>SUM(B145:C145)</f>
        <v>100658362.66</v>
      </c>
    </row>
    <row r="146" spans="1:4" ht="16.5" x14ac:dyDescent="0.3">
      <c r="A146" s="79" t="s">
        <v>131</v>
      </c>
      <c r="B146" s="12">
        <v>76373318.579999998</v>
      </c>
      <c r="C146" s="26">
        <v>45178697.460000001</v>
      </c>
      <c r="D146" s="7">
        <f t="shared" ref="D146:D157" si="6">SUM(B146:C146)</f>
        <v>121552016.03999999</v>
      </c>
    </row>
    <row r="147" spans="1:4" ht="16.5" x14ac:dyDescent="0.3">
      <c r="A147" s="79" t="s">
        <v>132</v>
      </c>
      <c r="B147" s="12"/>
      <c r="C147" s="26"/>
      <c r="D147" s="7">
        <f t="shared" si="6"/>
        <v>0</v>
      </c>
    </row>
    <row r="148" spans="1:4" ht="16.5" x14ac:dyDescent="0.3">
      <c r="A148" s="79" t="s">
        <v>133</v>
      </c>
      <c r="B148" s="12"/>
      <c r="C148" s="26"/>
      <c r="D148" s="7">
        <f t="shared" si="6"/>
        <v>0</v>
      </c>
    </row>
    <row r="149" spans="1:4" ht="16.5" x14ac:dyDescent="0.3">
      <c r="A149" s="80" t="s">
        <v>134</v>
      </c>
      <c r="B149" s="12"/>
      <c r="C149" s="26"/>
      <c r="D149" s="7">
        <f t="shared" si="6"/>
        <v>0</v>
      </c>
    </row>
    <row r="150" spans="1:4" ht="16.5" x14ac:dyDescent="0.3">
      <c r="A150" s="79" t="s">
        <v>135</v>
      </c>
      <c r="B150" s="61"/>
      <c r="C150" s="93"/>
      <c r="D150" s="7">
        <f t="shared" si="6"/>
        <v>0</v>
      </c>
    </row>
    <row r="151" spans="1:4" ht="16.5" x14ac:dyDescent="0.3">
      <c r="A151" s="79" t="s">
        <v>136</v>
      </c>
      <c r="B151" s="61"/>
      <c r="C151" s="93"/>
      <c r="D151" s="7">
        <f t="shared" si="6"/>
        <v>0</v>
      </c>
    </row>
    <row r="152" spans="1:4" ht="16.5" x14ac:dyDescent="0.3">
      <c r="A152" s="79" t="s">
        <v>137</v>
      </c>
      <c r="B152" s="12"/>
      <c r="C152" s="26"/>
      <c r="D152" s="7">
        <f t="shared" si="6"/>
        <v>0</v>
      </c>
    </row>
    <row r="153" spans="1:4" ht="16.5" x14ac:dyDescent="0.3">
      <c r="A153" s="79" t="s">
        <v>138</v>
      </c>
      <c r="B153" s="12"/>
      <c r="C153" s="26"/>
      <c r="D153" s="7">
        <f t="shared" si="6"/>
        <v>0</v>
      </c>
    </row>
    <row r="154" spans="1:4" ht="16.5" x14ac:dyDescent="0.3">
      <c r="A154" s="79" t="s">
        <v>139</v>
      </c>
      <c r="B154" s="12"/>
      <c r="C154" s="26"/>
      <c r="D154" s="7">
        <f t="shared" si="6"/>
        <v>0</v>
      </c>
    </row>
    <row r="155" spans="1:4" ht="16.5" x14ac:dyDescent="0.3">
      <c r="A155" s="79" t="s">
        <v>140</v>
      </c>
      <c r="B155" s="12"/>
      <c r="C155" s="26"/>
      <c r="D155" s="7">
        <f t="shared" si="6"/>
        <v>0</v>
      </c>
    </row>
    <row r="156" spans="1:4" ht="16.5" x14ac:dyDescent="0.3">
      <c r="A156" s="79" t="s">
        <v>141</v>
      </c>
      <c r="B156" s="12"/>
      <c r="C156" s="26"/>
      <c r="D156" s="7">
        <f t="shared" si="6"/>
        <v>0</v>
      </c>
    </row>
    <row r="157" spans="1:4" ht="33.75" thickBot="1" x14ac:dyDescent="0.35">
      <c r="A157" s="81" t="s">
        <v>142</v>
      </c>
      <c r="B157" s="82"/>
      <c r="C157" s="143"/>
      <c r="D157" s="7">
        <f t="shared" si="6"/>
        <v>0</v>
      </c>
    </row>
    <row r="158" spans="1:4" ht="17.25" thickBot="1" x14ac:dyDescent="0.35">
      <c r="A158" s="83" t="s">
        <v>143</v>
      </c>
      <c r="B158" s="84">
        <f>SUM(B144:B157)</f>
        <v>133265748.69999999</v>
      </c>
      <c r="C158" s="84">
        <f>SUM(C144:C157)</f>
        <v>88944630</v>
      </c>
      <c r="D158" s="33">
        <f>SUM(B158:C158)</f>
        <v>222210378.69999999</v>
      </c>
    </row>
    <row r="159" spans="1:4" ht="16.5" x14ac:dyDescent="0.3">
      <c r="A159" s="18" t="s">
        <v>144</v>
      </c>
      <c r="B159" s="12"/>
      <c r="C159" s="26"/>
      <c r="D159" s="27"/>
    </row>
    <row r="160" spans="1:4" ht="16.5" x14ac:dyDescent="0.3">
      <c r="A160" s="79" t="s">
        <v>145</v>
      </c>
      <c r="B160" s="12">
        <v>192000</v>
      </c>
      <c r="C160" s="26">
        <v>250897.54</v>
      </c>
      <c r="D160" s="7">
        <f>SUM(B160:C160)</f>
        <v>442897.54000000004</v>
      </c>
    </row>
    <row r="161" spans="1:4" ht="16.5" x14ac:dyDescent="0.3">
      <c r="A161" s="79" t="s">
        <v>146</v>
      </c>
      <c r="B161" s="12"/>
      <c r="C161" s="26"/>
      <c r="D161" s="7">
        <f t="shared" ref="D161:D165" si="7">SUM(B161:C161)</f>
        <v>0</v>
      </c>
    </row>
    <row r="162" spans="1:4" ht="16.5" x14ac:dyDescent="0.3">
      <c r="A162" s="79" t="s">
        <v>147</v>
      </c>
      <c r="B162" s="12">
        <v>50000</v>
      </c>
      <c r="C162" s="26">
        <v>12670</v>
      </c>
      <c r="D162" s="7">
        <f t="shared" si="7"/>
        <v>62670</v>
      </c>
    </row>
    <row r="163" spans="1:4" ht="16.5" x14ac:dyDescent="0.3">
      <c r="A163" s="79" t="s">
        <v>148</v>
      </c>
      <c r="B163" s="12"/>
      <c r="C163" s="26"/>
      <c r="D163" s="7">
        <f t="shared" si="7"/>
        <v>0</v>
      </c>
    </row>
    <row r="164" spans="1:4" ht="16.5" x14ac:dyDescent="0.3">
      <c r="A164" s="79" t="s">
        <v>149</v>
      </c>
      <c r="B164" s="12"/>
      <c r="C164" s="26"/>
      <c r="D164" s="7">
        <f t="shared" si="7"/>
        <v>0</v>
      </c>
    </row>
    <row r="165" spans="1:4" ht="17.25" thickBot="1" x14ac:dyDescent="0.35">
      <c r="A165" s="85" t="s">
        <v>150</v>
      </c>
      <c r="B165" s="82"/>
      <c r="C165" s="143"/>
      <c r="D165" s="7">
        <f t="shared" si="7"/>
        <v>0</v>
      </c>
    </row>
    <row r="166" spans="1:4" ht="17.25" thickBot="1" x14ac:dyDescent="0.35">
      <c r="A166" s="16" t="s">
        <v>151</v>
      </c>
      <c r="B166" s="65">
        <f>SUM(B160:B165)</f>
        <v>242000</v>
      </c>
      <c r="C166" s="65">
        <f>SUM(C160:C165)</f>
        <v>263567.54000000004</v>
      </c>
      <c r="D166" s="33">
        <f>SUM(B166:C166)</f>
        <v>505567.54000000004</v>
      </c>
    </row>
    <row r="167" spans="1:4" ht="16.5" x14ac:dyDescent="0.3">
      <c r="A167" s="18" t="s">
        <v>152</v>
      </c>
      <c r="B167" s="56"/>
      <c r="C167" s="139"/>
      <c r="D167" s="27"/>
    </row>
    <row r="168" spans="1:4" ht="16.5" x14ac:dyDescent="0.3">
      <c r="A168" s="79" t="s">
        <v>153</v>
      </c>
      <c r="B168" s="12"/>
      <c r="C168" s="26"/>
      <c r="D168" s="7">
        <f t="shared" ref="D168:D177" si="8">SUM(B168:C168)</f>
        <v>0</v>
      </c>
    </row>
    <row r="169" spans="1:4" ht="16.5" x14ac:dyDescent="0.3">
      <c r="A169" s="79" t="s">
        <v>154</v>
      </c>
      <c r="B169" s="12"/>
      <c r="C169" s="26"/>
      <c r="D169" s="7">
        <f t="shared" si="8"/>
        <v>0</v>
      </c>
    </row>
    <row r="170" spans="1:4" ht="16.5" x14ac:dyDescent="0.3">
      <c r="A170" s="79" t="s">
        <v>155</v>
      </c>
      <c r="B170" s="12">
        <v>63655900.219999999</v>
      </c>
      <c r="C170" s="26">
        <v>25500000</v>
      </c>
      <c r="D170" s="7">
        <f t="shared" si="8"/>
        <v>89155900.219999999</v>
      </c>
    </row>
    <row r="171" spans="1:4" ht="16.5" x14ac:dyDescent="0.3">
      <c r="A171" s="79" t="s">
        <v>156</v>
      </c>
      <c r="B171" s="12">
        <v>43999200.109999999</v>
      </c>
      <c r="C171" s="26">
        <v>25438123.449999999</v>
      </c>
      <c r="D171" s="7">
        <f t="shared" si="8"/>
        <v>69437323.560000002</v>
      </c>
    </row>
    <row r="172" spans="1:4" ht="16.5" x14ac:dyDescent="0.3">
      <c r="A172" s="86" t="s">
        <v>157</v>
      </c>
      <c r="B172" s="37"/>
      <c r="C172" s="136"/>
      <c r="D172" s="7">
        <f t="shared" si="8"/>
        <v>0</v>
      </c>
    </row>
    <row r="173" spans="1:4" ht="16.5" x14ac:dyDescent="0.3">
      <c r="A173" s="79" t="s">
        <v>158</v>
      </c>
      <c r="B173" s="12"/>
      <c r="C173" s="26"/>
      <c r="D173" s="7">
        <f t="shared" si="8"/>
        <v>0</v>
      </c>
    </row>
    <row r="174" spans="1:4" ht="16.5" x14ac:dyDescent="0.3">
      <c r="A174" s="79" t="s">
        <v>159</v>
      </c>
      <c r="B174" s="12"/>
      <c r="C174" s="26"/>
      <c r="D174" s="7">
        <f t="shared" si="8"/>
        <v>0</v>
      </c>
    </row>
    <row r="175" spans="1:4" ht="16.5" x14ac:dyDescent="0.3">
      <c r="A175" s="87" t="s">
        <v>160</v>
      </c>
      <c r="B175" s="12"/>
      <c r="C175" s="26"/>
      <c r="D175" s="7">
        <f t="shared" si="8"/>
        <v>0</v>
      </c>
    </row>
    <row r="176" spans="1:4" ht="16.5" x14ac:dyDescent="0.3">
      <c r="A176" s="80" t="s">
        <v>161</v>
      </c>
      <c r="B176" s="12"/>
      <c r="C176" s="26"/>
      <c r="D176" s="7">
        <f t="shared" si="8"/>
        <v>0</v>
      </c>
    </row>
    <row r="177" spans="1:4" ht="17.25" thickBot="1" x14ac:dyDescent="0.35">
      <c r="A177" s="85" t="s">
        <v>162</v>
      </c>
      <c r="B177" s="21"/>
      <c r="C177" s="135"/>
      <c r="D177" s="7">
        <f t="shared" si="8"/>
        <v>0</v>
      </c>
    </row>
    <row r="178" spans="1:4" ht="17.25" thickBot="1" x14ac:dyDescent="0.35">
      <c r="A178" s="16" t="s">
        <v>163</v>
      </c>
      <c r="B178" s="88">
        <f>SUM(B168:B177)</f>
        <v>107655100.33</v>
      </c>
      <c r="C178" s="88">
        <f>SUM(C168:C177)</f>
        <v>50938123.450000003</v>
      </c>
      <c r="D178" s="33">
        <f>SUM(B178:C178)</f>
        <v>158593223.78</v>
      </c>
    </row>
    <row r="179" spans="1:4" ht="16.5" x14ac:dyDescent="0.3">
      <c r="A179" s="18" t="s">
        <v>164</v>
      </c>
      <c r="B179" s="12"/>
      <c r="C179" s="26"/>
      <c r="D179" s="27"/>
    </row>
    <row r="180" spans="1:4" ht="16.5" x14ac:dyDescent="0.3">
      <c r="A180" s="79" t="s">
        <v>165</v>
      </c>
      <c r="B180" s="12"/>
      <c r="C180" s="26"/>
      <c r="D180" s="7">
        <f t="shared" ref="D180:D185" si="9">SUM(B180:C180)</f>
        <v>0</v>
      </c>
    </row>
    <row r="181" spans="1:4" ht="16.5" x14ac:dyDescent="0.3">
      <c r="A181" s="79" t="s">
        <v>166</v>
      </c>
      <c r="B181" s="12"/>
      <c r="C181" s="26"/>
      <c r="D181" s="7">
        <f t="shared" si="9"/>
        <v>0</v>
      </c>
    </row>
    <row r="182" spans="1:4" ht="16.5" x14ac:dyDescent="0.3">
      <c r="A182" s="79" t="s">
        <v>167</v>
      </c>
      <c r="B182" s="12"/>
      <c r="C182" s="26"/>
      <c r="D182" s="7">
        <f t="shared" si="9"/>
        <v>0</v>
      </c>
    </row>
    <row r="183" spans="1:4" ht="16.5" x14ac:dyDescent="0.3">
      <c r="A183" s="79" t="s">
        <v>168</v>
      </c>
      <c r="B183" s="12"/>
      <c r="C183" s="26"/>
      <c r="D183" s="7">
        <f t="shared" si="9"/>
        <v>0</v>
      </c>
    </row>
    <row r="184" spans="1:4" ht="16.5" x14ac:dyDescent="0.3">
      <c r="A184" s="79" t="s">
        <v>169</v>
      </c>
      <c r="B184" s="12">
        <v>31230000</v>
      </c>
      <c r="C184" s="26">
        <v>0</v>
      </c>
      <c r="D184" s="7">
        <f t="shared" si="9"/>
        <v>31230000</v>
      </c>
    </row>
    <row r="185" spans="1:4" ht="17.25" thickBot="1" x14ac:dyDescent="0.35">
      <c r="A185" s="85" t="s">
        <v>170</v>
      </c>
      <c r="B185" s="21"/>
      <c r="C185" s="135"/>
      <c r="D185" s="7">
        <f t="shared" si="9"/>
        <v>0</v>
      </c>
    </row>
    <row r="186" spans="1:4" ht="17.25" thickBot="1" x14ac:dyDescent="0.35">
      <c r="A186" s="16" t="s">
        <v>171</v>
      </c>
      <c r="B186" s="65">
        <f>SUM(B180:B185)</f>
        <v>31230000</v>
      </c>
      <c r="C186" s="65">
        <f>SUM(C180:C185)</f>
        <v>0</v>
      </c>
      <c r="D186" s="33">
        <f>SUM(B186:C186)</f>
        <v>31230000</v>
      </c>
    </row>
    <row r="187" spans="1:4" ht="16.5" x14ac:dyDescent="0.3">
      <c r="A187" s="18" t="s">
        <v>172</v>
      </c>
      <c r="B187" s="12"/>
      <c r="C187" s="26"/>
      <c r="D187" s="27"/>
    </row>
    <row r="188" spans="1:4" ht="16.5" x14ac:dyDescent="0.3">
      <c r="A188" s="79" t="s">
        <v>173</v>
      </c>
      <c r="B188" s="12">
        <v>48700445.560000002</v>
      </c>
      <c r="C188" s="26">
        <v>34232954.979999997</v>
      </c>
      <c r="D188" s="7">
        <f t="shared" ref="D188:D193" si="10">SUM(B188:C188)</f>
        <v>82933400.539999992</v>
      </c>
    </row>
    <row r="189" spans="1:4" ht="16.5" x14ac:dyDescent="0.3">
      <c r="A189" s="79" t="s">
        <v>174</v>
      </c>
      <c r="B189" s="12">
        <v>72733567</v>
      </c>
      <c r="C189" s="26">
        <v>102921500</v>
      </c>
      <c r="D189" s="7">
        <f t="shared" si="10"/>
        <v>175655067</v>
      </c>
    </row>
    <row r="190" spans="1:4" ht="16.5" x14ac:dyDescent="0.3">
      <c r="A190" s="79" t="s">
        <v>175</v>
      </c>
      <c r="B190" s="61">
        <v>0</v>
      </c>
      <c r="C190" s="93">
        <v>10486222</v>
      </c>
      <c r="D190" s="7">
        <f t="shared" si="10"/>
        <v>10486222</v>
      </c>
    </row>
    <row r="191" spans="1:4" ht="16.5" x14ac:dyDescent="0.3">
      <c r="A191" s="79" t="s">
        <v>176</v>
      </c>
      <c r="B191" s="61">
        <v>15400434.76</v>
      </c>
      <c r="C191" s="93">
        <v>0</v>
      </c>
      <c r="D191" s="7">
        <f t="shared" si="10"/>
        <v>15400434.76</v>
      </c>
    </row>
    <row r="192" spans="1:4" ht="16.5" x14ac:dyDescent="0.3">
      <c r="A192" s="86" t="s">
        <v>177</v>
      </c>
      <c r="B192" s="37"/>
      <c r="C192" s="136"/>
      <c r="D192" s="7">
        <f t="shared" si="10"/>
        <v>0</v>
      </c>
    </row>
    <row r="193" spans="1:4" ht="17.25" thickBot="1" x14ac:dyDescent="0.35">
      <c r="A193" s="89" t="s">
        <v>178</v>
      </c>
      <c r="B193" s="90"/>
      <c r="C193" s="144"/>
      <c r="D193" s="7">
        <f t="shared" si="10"/>
        <v>0</v>
      </c>
    </row>
    <row r="194" spans="1:4" ht="17.25" thickBot="1" x14ac:dyDescent="0.35">
      <c r="A194" s="55" t="s">
        <v>179</v>
      </c>
      <c r="B194" s="65">
        <f>SUM(B188:B193)</f>
        <v>136834447.31999999</v>
      </c>
      <c r="C194" s="65">
        <f>SUM(C188:C193)</f>
        <v>147640676.97999999</v>
      </c>
      <c r="D194" s="33">
        <f>SUM(B194:C194)</f>
        <v>284475124.29999995</v>
      </c>
    </row>
    <row r="195" spans="1:4" ht="16.5" x14ac:dyDescent="0.3">
      <c r="A195" s="18" t="s">
        <v>180</v>
      </c>
      <c r="B195" s="12"/>
      <c r="C195" s="26"/>
      <c r="D195" s="27"/>
    </row>
    <row r="196" spans="1:4" ht="16.5" x14ac:dyDescent="0.3">
      <c r="A196" s="79" t="s">
        <v>181</v>
      </c>
      <c r="B196" s="12">
        <v>42191417.560000002</v>
      </c>
      <c r="C196" s="26">
        <v>73291765.230000004</v>
      </c>
      <c r="D196" s="7">
        <f t="shared" ref="D196:D201" si="11">SUM(B196:C196)</f>
        <v>115483182.79000001</v>
      </c>
    </row>
    <row r="197" spans="1:4" ht="16.5" x14ac:dyDescent="0.3">
      <c r="A197" s="79" t="s">
        <v>182</v>
      </c>
      <c r="B197" s="12"/>
      <c r="C197" s="26"/>
      <c r="D197" s="7">
        <f t="shared" si="11"/>
        <v>0</v>
      </c>
    </row>
    <row r="198" spans="1:4" ht="16.5" x14ac:dyDescent="0.3">
      <c r="A198" s="79" t="s">
        <v>183</v>
      </c>
      <c r="B198" s="12"/>
      <c r="C198" s="26"/>
      <c r="D198" s="7">
        <f t="shared" si="11"/>
        <v>0</v>
      </c>
    </row>
    <row r="199" spans="1:4" ht="16.5" x14ac:dyDescent="0.3">
      <c r="A199" s="79" t="s">
        <v>184</v>
      </c>
      <c r="B199" s="12">
        <v>25503450.780000001</v>
      </c>
      <c r="C199" s="26">
        <v>46882605.450000003</v>
      </c>
      <c r="D199" s="7">
        <f t="shared" si="11"/>
        <v>72386056.230000004</v>
      </c>
    </row>
    <row r="200" spans="1:4" ht="16.5" x14ac:dyDescent="0.3">
      <c r="A200" s="79" t="s">
        <v>185</v>
      </c>
      <c r="B200" s="12"/>
      <c r="C200" s="26"/>
      <c r="D200" s="7">
        <f t="shared" si="11"/>
        <v>0</v>
      </c>
    </row>
    <row r="201" spans="1:4" ht="17.25" thickBot="1" x14ac:dyDescent="0.35">
      <c r="A201" s="85" t="s">
        <v>186</v>
      </c>
      <c r="B201" s="21"/>
      <c r="C201" s="135"/>
      <c r="D201" s="7">
        <f t="shared" si="11"/>
        <v>0</v>
      </c>
    </row>
    <row r="202" spans="1:4" ht="17.25" thickBot="1" x14ac:dyDescent="0.35">
      <c r="A202" s="16" t="s">
        <v>187</v>
      </c>
      <c r="B202" s="88">
        <f>SUM(B196:B201)</f>
        <v>67694868.340000004</v>
      </c>
      <c r="C202" s="88">
        <f>SUM(C196:C201)</f>
        <v>120174370.68000001</v>
      </c>
      <c r="D202" s="33">
        <f t="shared" ref="D202:D231" si="12">SUM(B202:B202)</f>
        <v>67694868.340000004</v>
      </c>
    </row>
    <row r="203" spans="1:4" ht="16.5" x14ac:dyDescent="0.3">
      <c r="A203" s="18" t="s">
        <v>188</v>
      </c>
      <c r="B203" s="56"/>
      <c r="C203" s="139"/>
      <c r="D203" s="7"/>
    </row>
    <row r="204" spans="1:4" ht="16.5" x14ac:dyDescent="0.3">
      <c r="A204" s="79" t="s">
        <v>189</v>
      </c>
      <c r="B204" s="12">
        <v>3500000</v>
      </c>
      <c r="C204" s="26">
        <v>2306876.4500000002</v>
      </c>
      <c r="D204" s="7">
        <f t="shared" ref="D204:D209" si="13">SUM(B204:C204)</f>
        <v>5806876.4500000002</v>
      </c>
    </row>
    <row r="205" spans="1:4" ht="16.5" x14ac:dyDescent="0.3">
      <c r="A205" s="79" t="s">
        <v>190</v>
      </c>
      <c r="B205" s="12">
        <v>2700000</v>
      </c>
      <c r="C205" s="26">
        <v>1008768</v>
      </c>
      <c r="D205" s="7">
        <f t="shared" si="13"/>
        <v>3708768</v>
      </c>
    </row>
    <row r="206" spans="1:4" ht="16.5" x14ac:dyDescent="0.3">
      <c r="A206" s="79" t="s">
        <v>191</v>
      </c>
      <c r="B206" s="12">
        <v>700950</v>
      </c>
      <c r="C206" s="26">
        <v>3400765.98</v>
      </c>
      <c r="D206" s="7">
        <f t="shared" si="13"/>
        <v>4101715.98</v>
      </c>
    </row>
    <row r="207" spans="1:4" ht="16.5" x14ac:dyDescent="0.3">
      <c r="A207" s="79" t="s">
        <v>192</v>
      </c>
      <c r="B207" s="12">
        <v>6734908.21</v>
      </c>
      <c r="C207" s="26">
        <v>0</v>
      </c>
      <c r="D207" s="7">
        <f t="shared" si="13"/>
        <v>6734908.21</v>
      </c>
    </row>
    <row r="208" spans="1:4" ht="16.5" x14ac:dyDescent="0.3">
      <c r="A208" s="86" t="s">
        <v>193</v>
      </c>
      <c r="B208" s="37"/>
      <c r="C208" s="136"/>
      <c r="D208" s="7">
        <f t="shared" si="13"/>
        <v>0</v>
      </c>
    </row>
    <row r="209" spans="1:4" ht="17.25" thickBot="1" x14ac:dyDescent="0.35">
      <c r="A209" s="89" t="s">
        <v>247</v>
      </c>
      <c r="B209" s="94">
        <v>7780555</v>
      </c>
      <c r="C209" s="94">
        <v>7780555</v>
      </c>
      <c r="D209" s="7">
        <f t="shared" si="13"/>
        <v>15561110</v>
      </c>
    </row>
    <row r="210" spans="1:4" ht="17.25" thickBot="1" x14ac:dyDescent="0.35">
      <c r="A210" s="95" t="s">
        <v>195</v>
      </c>
      <c r="B210" s="65">
        <f>SUM(B204:B209)</f>
        <v>21416413.210000001</v>
      </c>
      <c r="C210" s="65">
        <f>SUM(C204:C209)</f>
        <v>14496965.43</v>
      </c>
      <c r="D210" s="33">
        <f>SUM(B210:C210)</f>
        <v>35913378.640000001</v>
      </c>
    </row>
    <row r="211" spans="1:4" ht="16.5" x14ac:dyDescent="0.3">
      <c r="A211" s="18" t="s">
        <v>196</v>
      </c>
      <c r="B211" s="12"/>
      <c r="C211" s="26"/>
      <c r="D211" s="27"/>
    </row>
    <row r="212" spans="1:4" ht="16.5" x14ac:dyDescent="0.3">
      <c r="A212" s="79" t="s">
        <v>197</v>
      </c>
      <c r="B212" s="12">
        <v>155000000</v>
      </c>
      <c r="C212" s="26">
        <v>234262876.44999999</v>
      </c>
      <c r="D212" s="7">
        <f t="shared" ref="D212:D219" si="14">SUM(B212:C212)</f>
        <v>389262876.44999999</v>
      </c>
    </row>
    <row r="213" spans="1:4" ht="16.5" x14ac:dyDescent="0.3">
      <c r="A213" s="79" t="s">
        <v>198</v>
      </c>
      <c r="B213" s="12">
        <v>1531491.09</v>
      </c>
      <c r="C213" s="26">
        <v>20122643.850000001</v>
      </c>
      <c r="D213" s="7">
        <f t="shared" si="14"/>
        <v>21654134.940000001</v>
      </c>
    </row>
    <row r="214" spans="1:4" ht="16.5" x14ac:dyDescent="0.3">
      <c r="A214" s="79" t="s">
        <v>199</v>
      </c>
      <c r="B214" s="12"/>
      <c r="C214" s="26"/>
      <c r="D214" s="7">
        <f t="shared" si="14"/>
        <v>0</v>
      </c>
    </row>
    <row r="215" spans="1:4" ht="16.5" x14ac:dyDescent="0.3">
      <c r="A215" s="79" t="s">
        <v>200</v>
      </c>
      <c r="B215" s="12"/>
      <c r="C215" s="26"/>
      <c r="D215" s="7">
        <f t="shared" si="14"/>
        <v>0</v>
      </c>
    </row>
    <row r="216" spans="1:4" ht="16.5" x14ac:dyDescent="0.3">
      <c r="A216" s="79" t="s">
        <v>201</v>
      </c>
      <c r="B216" s="12"/>
      <c r="C216" s="26"/>
      <c r="D216" s="7">
        <f t="shared" si="14"/>
        <v>0</v>
      </c>
    </row>
    <row r="217" spans="1:4" ht="16.5" x14ac:dyDescent="0.3">
      <c r="A217" s="79" t="s">
        <v>202</v>
      </c>
      <c r="B217" s="12"/>
      <c r="C217" s="26"/>
      <c r="D217" s="7">
        <f t="shared" si="14"/>
        <v>0</v>
      </c>
    </row>
    <row r="218" spans="1:4" ht="16.5" x14ac:dyDescent="0.3">
      <c r="A218" s="79" t="s">
        <v>203</v>
      </c>
      <c r="B218" s="12">
        <v>16500000</v>
      </c>
      <c r="C218" s="26">
        <v>0</v>
      </c>
      <c r="D218" s="7">
        <f t="shared" si="14"/>
        <v>16500000</v>
      </c>
    </row>
    <row r="219" spans="1:4" ht="17.25" thickBot="1" x14ac:dyDescent="0.35">
      <c r="A219" s="85" t="s">
        <v>204</v>
      </c>
      <c r="B219" s="12"/>
      <c r="C219" s="135"/>
      <c r="D219" s="7">
        <f t="shared" si="14"/>
        <v>0</v>
      </c>
    </row>
    <row r="220" spans="1:4" ht="17.25" thickBot="1" x14ac:dyDescent="0.35">
      <c r="A220" s="55" t="s">
        <v>205</v>
      </c>
      <c r="B220" s="65">
        <f>SUM(B212:B219)</f>
        <v>173031491.09</v>
      </c>
      <c r="C220" s="65">
        <f>SUM(C212:C219)</f>
        <v>254385520.29999998</v>
      </c>
      <c r="D220" s="33">
        <f>SUM(B220:C220)</f>
        <v>427417011.38999999</v>
      </c>
    </row>
    <row r="221" spans="1:4" ht="16.5" x14ac:dyDescent="0.3">
      <c r="A221" s="18" t="s">
        <v>206</v>
      </c>
      <c r="B221" s="12"/>
      <c r="C221" s="26"/>
      <c r="D221" s="27"/>
    </row>
    <row r="222" spans="1:4" ht="16.5" x14ac:dyDescent="0.3">
      <c r="A222" s="79" t="s">
        <v>207</v>
      </c>
      <c r="B222" s="12"/>
      <c r="C222" s="26"/>
      <c r="D222" s="7">
        <f t="shared" ref="D222:D230" si="15">SUM(B222:C222)</f>
        <v>0</v>
      </c>
    </row>
    <row r="223" spans="1:4" ht="16.5" x14ac:dyDescent="0.3">
      <c r="A223" s="79" t="s">
        <v>208</v>
      </c>
      <c r="B223" s="12"/>
      <c r="C223" s="26"/>
      <c r="D223" s="7">
        <f t="shared" si="15"/>
        <v>0</v>
      </c>
    </row>
    <row r="224" spans="1:4" ht="16.5" x14ac:dyDescent="0.3">
      <c r="A224" s="79" t="s">
        <v>209</v>
      </c>
      <c r="B224" s="12"/>
      <c r="C224" s="26"/>
      <c r="D224" s="7">
        <f t="shared" si="15"/>
        <v>0</v>
      </c>
    </row>
    <row r="225" spans="1:4" ht="16.5" x14ac:dyDescent="0.3">
      <c r="A225" s="79" t="s">
        <v>210</v>
      </c>
      <c r="B225" s="12"/>
      <c r="C225" s="26"/>
      <c r="D225" s="7">
        <f t="shared" si="15"/>
        <v>0</v>
      </c>
    </row>
    <row r="226" spans="1:4" ht="16.5" x14ac:dyDescent="0.3">
      <c r="A226" s="79" t="s">
        <v>211</v>
      </c>
      <c r="B226" s="12">
        <v>14670000</v>
      </c>
      <c r="C226" s="26">
        <v>15640745.34</v>
      </c>
      <c r="D226" s="7">
        <f t="shared" si="15"/>
        <v>30310745.34</v>
      </c>
    </row>
    <row r="227" spans="1:4" ht="16.5" x14ac:dyDescent="0.3">
      <c r="A227" s="79" t="s">
        <v>212</v>
      </c>
      <c r="B227" s="12"/>
      <c r="C227" s="26"/>
      <c r="D227" s="7">
        <f t="shared" si="15"/>
        <v>0</v>
      </c>
    </row>
    <row r="228" spans="1:4" ht="16.5" x14ac:dyDescent="0.3">
      <c r="A228" s="79" t="s">
        <v>213</v>
      </c>
      <c r="B228" s="12"/>
      <c r="C228" s="26"/>
      <c r="D228" s="7">
        <f t="shared" si="15"/>
        <v>0</v>
      </c>
    </row>
    <row r="229" spans="1:4" ht="16.5" x14ac:dyDescent="0.3">
      <c r="A229" s="79" t="s">
        <v>214</v>
      </c>
      <c r="B229" s="12"/>
      <c r="C229" s="26"/>
      <c r="D229" s="7">
        <f t="shared" si="15"/>
        <v>0</v>
      </c>
    </row>
    <row r="230" spans="1:4" ht="17.25" thickBot="1" x14ac:dyDescent="0.35">
      <c r="A230" s="85" t="s">
        <v>215</v>
      </c>
      <c r="B230" s="21"/>
      <c r="C230" s="135"/>
      <c r="D230" s="7">
        <f t="shared" si="15"/>
        <v>0</v>
      </c>
    </row>
    <row r="231" spans="1:4" ht="17.25" thickBot="1" x14ac:dyDescent="0.35">
      <c r="A231" s="157" t="s">
        <v>216</v>
      </c>
      <c r="B231" s="88">
        <f>SUM(B221:B230)</f>
        <v>14670000</v>
      </c>
      <c r="C231" s="88">
        <f>SUM(C221:C230)</f>
        <v>15640745.34</v>
      </c>
      <c r="D231" s="33">
        <f t="shared" si="12"/>
        <v>14670000</v>
      </c>
    </row>
    <row r="232" spans="1:4" ht="17.25" thickBot="1" x14ac:dyDescent="0.35">
      <c r="A232" s="158" t="s">
        <v>217</v>
      </c>
      <c r="B232" s="156">
        <f>SUM(B158,B166,B178,B186,B194,B202,B210,B220,B231)</f>
        <v>686040068.98999989</v>
      </c>
      <c r="C232" s="96">
        <f>SUM(C158,C166,C178,C186,C194,C202,C210,C220,C231)</f>
        <v>692484599.72000003</v>
      </c>
      <c r="D232" s="97">
        <f>SUM(B232:C232)</f>
        <v>1378524668.71</v>
      </c>
    </row>
    <row r="233" spans="1:4" ht="16.5" x14ac:dyDescent="0.3">
      <c r="A233" s="91" t="s">
        <v>218</v>
      </c>
      <c r="B233" s="56"/>
      <c r="C233" s="139"/>
      <c r="D233" s="27"/>
    </row>
    <row r="234" spans="1:4" ht="16.5" x14ac:dyDescent="0.3">
      <c r="A234" s="18" t="s">
        <v>129</v>
      </c>
      <c r="B234" s="12"/>
      <c r="C234" s="26"/>
      <c r="D234" s="7"/>
    </row>
    <row r="235" spans="1:4" ht="16.5" x14ac:dyDescent="0.3">
      <c r="A235" s="79" t="s">
        <v>130</v>
      </c>
      <c r="B235" s="56"/>
      <c r="C235" s="139"/>
      <c r="D235" s="7">
        <f t="shared" ref="D235:D247" si="16">SUM(B235:C235)</f>
        <v>0</v>
      </c>
    </row>
    <row r="236" spans="1:4" ht="16.5" x14ac:dyDescent="0.3">
      <c r="A236" s="79" t="s">
        <v>131</v>
      </c>
      <c r="B236" s="12"/>
      <c r="C236" s="26"/>
      <c r="D236" s="7">
        <f t="shared" si="16"/>
        <v>0</v>
      </c>
    </row>
    <row r="237" spans="1:4" ht="16.5" x14ac:dyDescent="0.3">
      <c r="A237" s="79" t="s">
        <v>132</v>
      </c>
      <c r="B237" s="12"/>
      <c r="C237" s="26"/>
      <c r="D237" s="7">
        <f t="shared" si="16"/>
        <v>0</v>
      </c>
    </row>
    <row r="238" spans="1:4" ht="16.5" x14ac:dyDescent="0.3">
      <c r="A238" s="79" t="s">
        <v>133</v>
      </c>
      <c r="B238" s="12"/>
      <c r="C238" s="26"/>
      <c r="D238" s="7">
        <f t="shared" si="16"/>
        <v>0</v>
      </c>
    </row>
    <row r="239" spans="1:4" ht="16.5" x14ac:dyDescent="0.3">
      <c r="A239" s="80" t="s">
        <v>134</v>
      </c>
      <c r="B239" s="12"/>
      <c r="C239" s="26"/>
      <c r="D239" s="7">
        <f t="shared" si="16"/>
        <v>0</v>
      </c>
    </row>
    <row r="240" spans="1:4" ht="16.5" x14ac:dyDescent="0.3">
      <c r="A240" s="79" t="s">
        <v>135</v>
      </c>
      <c r="B240" s="12"/>
      <c r="C240" s="26"/>
      <c r="D240" s="7">
        <f t="shared" si="16"/>
        <v>0</v>
      </c>
    </row>
    <row r="241" spans="1:4" ht="16.5" x14ac:dyDescent="0.3">
      <c r="A241" s="79" t="s">
        <v>136</v>
      </c>
      <c r="B241" s="12"/>
      <c r="C241" s="26"/>
      <c r="D241" s="7">
        <f t="shared" si="16"/>
        <v>0</v>
      </c>
    </row>
    <row r="242" spans="1:4" ht="16.5" x14ac:dyDescent="0.3">
      <c r="A242" s="79" t="s">
        <v>137</v>
      </c>
      <c r="B242" s="12"/>
      <c r="C242" s="26"/>
      <c r="D242" s="7">
        <f t="shared" si="16"/>
        <v>0</v>
      </c>
    </row>
    <row r="243" spans="1:4" ht="16.5" x14ac:dyDescent="0.3">
      <c r="A243" s="79" t="s">
        <v>138</v>
      </c>
      <c r="B243" s="12"/>
      <c r="C243" s="26"/>
      <c r="D243" s="7">
        <f t="shared" si="16"/>
        <v>0</v>
      </c>
    </row>
    <row r="244" spans="1:4" ht="16.5" x14ac:dyDescent="0.3">
      <c r="A244" s="79" t="s">
        <v>219</v>
      </c>
      <c r="B244" s="12"/>
      <c r="C244" s="26"/>
      <c r="D244" s="7">
        <f t="shared" si="16"/>
        <v>0</v>
      </c>
    </row>
    <row r="245" spans="1:4" ht="16.5" x14ac:dyDescent="0.3">
      <c r="A245" s="79" t="s">
        <v>140</v>
      </c>
      <c r="B245" s="12"/>
      <c r="C245" s="26"/>
      <c r="D245" s="7">
        <f t="shared" si="16"/>
        <v>0</v>
      </c>
    </row>
    <row r="246" spans="1:4" ht="16.5" x14ac:dyDescent="0.3">
      <c r="A246" s="79" t="s">
        <v>141</v>
      </c>
      <c r="B246" s="12"/>
      <c r="C246" s="26"/>
      <c r="D246" s="7">
        <f t="shared" si="16"/>
        <v>0</v>
      </c>
    </row>
    <row r="247" spans="1:4" ht="33.75" thickBot="1" x14ac:dyDescent="0.35">
      <c r="A247" s="81" t="s">
        <v>142</v>
      </c>
      <c r="B247" s="21"/>
      <c r="C247" s="135"/>
      <c r="D247" s="7">
        <f t="shared" si="16"/>
        <v>0</v>
      </c>
    </row>
    <row r="248" spans="1:4" ht="17.25" customHeight="1" thickBot="1" x14ac:dyDescent="0.35">
      <c r="A248" s="98" t="s">
        <v>143</v>
      </c>
      <c r="B248" s="65">
        <f>SUM(B235:B247)</f>
        <v>0</v>
      </c>
      <c r="C248" s="65">
        <f>SUM(C235:C247)</f>
        <v>0</v>
      </c>
      <c r="D248" s="33">
        <f>SUM(B248:C248)</f>
        <v>0</v>
      </c>
    </row>
    <row r="249" spans="1:4" ht="16.5" x14ac:dyDescent="0.3">
      <c r="A249" s="18" t="s">
        <v>144</v>
      </c>
      <c r="B249" s="12"/>
      <c r="C249" s="26"/>
      <c r="D249" s="7"/>
    </row>
    <row r="250" spans="1:4" ht="16.5" x14ac:dyDescent="0.3">
      <c r="A250" s="79" t="s">
        <v>145</v>
      </c>
      <c r="B250" s="12"/>
      <c r="C250" s="26"/>
      <c r="D250" s="7">
        <f t="shared" ref="D250:D255" si="17">SUM(B250:C250)</f>
        <v>0</v>
      </c>
    </row>
    <row r="251" spans="1:4" ht="16.5" x14ac:dyDescent="0.3">
      <c r="A251" s="79" t="s">
        <v>146</v>
      </c>
      <c r="B251" s="12"/>
      <c r="C251" s="26"/>
      <c r="D251" s="7">
        <f t="shared" si="17"/>
        <v>0</v>
      </c>
    </row>
    <row r="252" spans="1:4" ht="16.5" x14ac:dyDescent="0.3">
      <c r="A252" s="79" t="s">
        <v>147</v>
      </c>
      <c r="B252" s="12"/>
      <c r="C252" s="26"/>
      <c r="D252" s="7">
        <f t="shared" si="17"/>
        <v>0</v>
      </c>
    </row>
    <row r="253" spans="1:4" ht="16.5" x14ac:dyDescent="0.3">
      <c r="A253" s="79" t="s">
        <v>148</v>
      </c>
      <c r="B253" s="12"/>
      <c r="C253" s="26"/>
      <c r="D253" s="7">
        <f t="shared" si="17"/>
        <v>0</v>
      </c>
    </row>
    <row r="254" spans="1:4" ht="16.5" x14ac:dyDescent="0.3">
      <c r="A254" s="79" t="s">
        <v>149</v>
      </c>
      <c r="B254" s="12"/>
      <c r="C254" s="26"/>
      <c r="D254" s="7">
        <f t="shared" si="17"/>
        <v>0</v>
      </c>
    </row>
    <row r="255" spans="1:4" ht="17.25" thickBot="1" x14ac:dyDescent="0.35">
      <c r="A255" s="85" t="s">
        <v>150</v>
      </c>
      <c r="B255" s="21"/>
      <c r="C255" s="135"/>
      <c r="D255" s="7">
        <f t="shared" si="17"/>
        <v>0</v>
      </c>
    </row>
    <row r="256" spans="1:4" ht="17.25" thickBot="1" x14ac:dyDescent="0.35">
      <c r="A256" s="16" t="s">
        <v>151</v>
      </c>
      <c r="B256" s="99">
        <f t="shared" ref="B256:C256" si="18">SUM(B250:B255)</f>
        <v>0</v>
      </c>
      <c r="C256" s="99">
        <f t="shared" si="18"/>
        <v>0</v>
      </c>
      <c r="D256" s="33">
        <f>SUM(B256:C256)</f>
        <v>0</v>
      </c>
    </row>
    <row r="257" spans="1:4" ht="16.5" x14ac:dyDescent="0.3">
      <c r="A257" s="18" t="s">
        <v>152</v>
      </c>
      <c r="B257" s="12"/>
      <c r="C257" s="26"/>
      <c r="D257" s="27"/>
    </row>
    <row r="258" spans="1:4" ht="16.5" x14ac:dyDescent="0.3">
      <c r="A258" s="79" t="s">
        <v>153</v>
      </c>
      <c r="B258" s="12"/>
      <c r="C258" s="26"/>
      <c r="D258" s="7">
        <f t="shared" ref="D258:D267" si="19">SUM(B258:C258)</f>
        <v>0</v>
      </c>
    </row>
    <row r="259" spans="1:4" ht="16.5" x14ac:dyDescent="0.3">
      <c r="A259" s="79" t="s">
        <v>154</v>
      </c>
      <c r="B259" s="12"/>
      <c r="C259" s="26"/>
      <c r="D259" s="7">
        <f t="shared" si="19"/>
        <v>0</v>
      </c>
    </row>
    <row r="260" spans="1:4" ht="16.5" x14ac:dyDescent="0.3">
      <c r="A260" s="79" t="s">
        <v>155</v>
      </c>
      <c r="B260" s="12"/>
      <c r="C260" s="26">
        <v>43876987.979999997</v>
      </c>
      <c r="D260" s="7">
        <f t="shared" si="19"/>
        <v>43876987.979999997</v>
      </c>
    </row>
    <row r="261" spans="1:4" ht="16.5" x14ac:dyDescent="0.3">
      <c r="A261" s="79" t="s">
        <v>156</v>
      </c>
      <c r="B261" s="12">
        <v>7456022.6699999999</v>
      </c>
      <c r="C261" s="26">
        <v>22980654.32</v>
      </c>
      <c r="D261" s="7">
        <f t="shared" si="19"/>
        <v>30436676.990000002</v>
      </c>
    </row>
    <row r="262" spans="1:4" ht="16.5" x14ac:dyDescent="0.3">
      <c r="A262" s="80" t="s">
        <v>157</v>
      </c>
      <c r="B262" s="12"/>
      <c r="C262" s="26"/>
      <c r="D262" s="7">
        <f t="shared" si="19"/>
        <v>0</v>
      </c>
    </row>
    <row r="263" spans="1:4" ht="16.5" x14ac:dyDescent="0.3">
      <c r="A263" s="79" t="s">
        <v>158</v>
      </c>
      <c r="B263" s="61"/>
      <c r="C263" s="93"/>
      <c r="D263" s="7">
        <f t="shared" si="19"/>
        <v>0</v>
      </c>
    </row>
    <row r="264" spans="1:4" ht="16.5" x14ac:dyDescent="0.3">
      <c r="A264" s="79" t="s">
        <v>159</v>
      </c>
      <c r="B264" s="12"/>
      <c r="C264" s="26"/>
      <c r="D264" s="7">
        <f t="shared" si="19"/>
        <v>0</v>
      </c>
    </row>
    <row r="265" spans="1:4" ht="16.5" x14ac:dyDescent="0.3">
      <c r="A265" s="87" t="s">
        <v>160</v>
      </c>
      <c r="B265" s="56"/>
      <c r="C265" s="139"/>
      <c r="D265" s="7">
        <f t="shared" si="19"/>
        <v>0</v>
      </c>
    </row>
    <row r="266" spans="1:4" ht="16.5" x14ac:dyDescent="0.3">
      <c r="A266" s="80" t="s">
        <v>161</v>
      </c>
      <c r="B266" s="12">
        <v>3000000</v>
      </c>
      <c r="C266" s="26">
        <v>5430000</v>
      </c>
      <c r="D266" s="7">
        <f t="shared" si="19"/>
        <v>8430000</v>
      </c>
    </row>
    <row r="267" spans="1:4" ht="17.25" thickBot="1" x14ac:dyDescent="0.35">
      <c r="A267" s="85" t="s">
        <v>162</v>
      </c>
      <c r="B267" s="21"/>
      <c r="C267" s="135"/>
      <c r="D267" s="7">
        <f t="shared" si="19"/>
        <v>0</v>
      </c>
    </row>
    <row r="268" spans="1:4" ht="17.25" thickBot="1" x14ac:dyDescent="0.35">
      <c r="A268" s="16" t="s">
        <v>163</v>
      </c>
      <c r="B268" s="99">
        <f>SUM(B258:B267)</f>
        <v>10456022.67</v>
      </c>
      <c r="C268" s="99">
        <f>SUM(C258:C267)</f>
        <v>72287642.299999997</v>
      </c>
      <c r="D268" s="33">
        <f>SUM(B268:C268)</f>
        <v>82743664.969999999</v>
      </c>
    </row>
    <row r="269" spans="1:4" ht="16.5" x14ac:dyDescent="0.3">
      <c r="A269" s="18" t="s">
        <v>164</v>
      </c>
      <c r="B269" s="12"/>
      <c r="C269" s="26"/>
      <c r="D269" s="27"/>
    </row>
    <row r="270" spans="1:4" ht="16.5" x14ac:dyDescent="0.3">
      <c r="A270" s="79" t="s">
        <v>165</v>
      </c>
      <c r="B270" s="56"/>
      <c r="C270" s="139"/>
      <c r="D270" s="7">
        <f t="shared" ref="D270:D275" si="20">SUM(B270:C270)</f>
        <v>0</v>
      </c>
    </row>
    <row r="271" spans="1:4" ht="16.5" x14ac:dyDescent="0.3">
      <c r="A271" s="79" t="s">
        <v>166</v>
      </c>
      <c r="B271" s="12"/>
      <c r="C271" s="26"/>
      <c r="D271" s="7">
        <f t="shared" si="20"/>
        <v>0</v>
      </c>
    </row>
    <row r="272" spans="1:4" ht="16.5" x14ac:dyDescent="0.3">
      <c r="A272" s="79" t="s">
        <v>167</v>
      </c>
      <c r="B272" s="12"/>
      <c r="C272" s="26"/>
      <c r="D272" s="7">
        <f t="shared" si="20"/>
        <v>0</v>
      </c>
    </row>
    <row r="273" spans="1:4" ht="16.5" x14ac:dyDescent="0.3">
      <c r="A273" s="79" t="s">
        <v>168</v>
      </c>
      <c r="B273" s="12"/>
      <c r="C273" s="26"/>
      <c r="D273" s="7">
        <f t="shared" si="20"/>
        <v>0</v>
      </c>
    </row>
    <row r="274" spans="1:4" ht="16.5" x14ac:dyDescent="0.3">
      <c r="A274" s="79" t="s">
        <v>169</v>
      </c>
      <c r="B274" s="12"/>
      <c r="C274" s="26"/>
      <c r="D274" s="7">
        <f t="shared" si="20"/>
        <v>0</v>
      </c>
    </row>
    <row r="275" spans="1:4" ht="17.25" thickBot="1" x14ac:dyDescent="0.35">
      <c r="A275" s="85" t="s">
        <v>170</v>
      </c>
      <c r="B275" s="21">
        <v>5000000</v>
      </c>
      <c r="C275" s="135">
        <v>5460980.6500000004</v>
      </c>
      <c r="D275" s="7">
        <f t="shared" si="20"/>
        <v>10460980.65</v>
      </c>
    </row>
    <row r="276" spans="1:4" ht="17.25" thickBot="1" x14ac:dyDescent="0.35">
      <c r="A276" s="16" t="s">
        <v>171</v>
      </c>
      <c r="B276" s="99">
        <f>SUM(B270:B275)</f>
        <v>5000000</v>
      </c>
      <c r="C276" s="99">
        <f>SUM(C270:C275)</f>
        <v>5460980.6500000004</v>
      </c>
      <c r="D276" s="33">
        <f>SUM(B276:C276)</f>
        <v>10460980.65</v>
      </c>
    </row>
    <row r="277" spans="1:4" ht="16.5" x14ac:dyDescent="0.3">
      <c r="A277" s="18" t="s">
        <v>172</v>
      </c>
      <c r="B277" s="12"/>
      <c r="C277" s="26"/>
      <c r="D277" s="27"/>
    </row>
    <row r="278" spans="1:4" ht="16.5" x14ac:dyDescent="0.3">
      <c r="A278" s="79" t="s">
        <v>173</v>
      </c>
      <c r="B278" s="12">
        <v>24200000</v>
      </c>
      <c r="C278" s="26">
        <v>34213876.869999997</v>
      </c>
      <c r="D278" s="7">
        <f t="shared" ref="D278:D283" si="21">SUM(B278:C278)</f>
        <v>58413876.869999997</v>
      </c>
    </row>
    <row r="279" spans="1:4" ht="16.5" x14ac:dyDescent="0.3">
      <c r="A279" s="79" t="s">
        <v>174</v>
      </c>
      <c r="B279" s="12"/>
      <c r="C279" s="26">
        <v>44349564.979999997</v>
      </c>
      <c r="D279" s="7">
        <f t="shared" si="21"/>
        <v>44349564.979999997</v>
      </c>
    </row>
    <row r="280" spans="1:4" ht="16.5" x14ac:dyDescent="0.3">
      <c r="A280" s="79" t="s">
        <v>175</v>
      </c>
      <c r="B280" s="12">
        <v>14538263.35</v>
      </c>
      <c r="C280" s="26">
        <v>23045132.98</v>
      </c>
      <c r="D280" s="7">
        <f t="shared" si="21"/>
        <v>37583396.329999998</v>
      </c>
    </row>
    <row r="281" spans="1:4" ht="16.5" x14ac:dyDescent="0.3">
      <c r="A281" s="79" t="s">
        <v>176</v>
      </c>
      <c r="B281" s="12"/>
      <c r="C281" s="26"/>
      <c r="D281" s="7">
        <f t="shared" si="21"/>
        <v>0</v>
      </c>
    </row>
    <row r="282" spans="1:4" ht="17.25" customHeight="1" x14ac:dyDescent="0.3">
      <c r="A282" s="80" t="s">
        <v>177</v>
      </c>
      <c r="B282" s="12"/>
      <c r="C282" s="26"/>
      <c r="D282" s="7">
        <f t="shared" si="21"/>
        <v>0</v>
      </c>
    </row>
    <row r="283" spans="1:4" ht="20.25" customHeight="1" thickBot="1" x14ac:dyDescent="0.35">
      <c r="A283" s="81" t="s">
        <v>178</v>
      </c>
      <c r="B283" s="21"/>
      <c r="C283" s="135"/>
      <c r="D283" s="7">
        <f t="shared" si="21"/>
        <v>0</v>
      </c>
    </row>
    <row r="284" spans="1:4" ht="17.25" thickBot="1" x14ac:dyDescent="0.35">
      <c r="A284" s="100" t="s">
        <v>179</v>
      </c>
      <c r="B284" s="65">
        <f>SUM(B278:B283)</f>
        <v>38738263.350000001</v>
      </c>
      <c r="C284" s="65">
        <f>SUM(C278:C283)</f>
        <v>101608574.83</v>
      </c>
      <c r="D284" s="33">
        <f>SUM(B284:C284)</f>
        <v>140346838.18000001</v>
      </c>
    </row>
    <row r="285" spans="1:4" ht="16.5" x14ac:dyDescent="0.3">
      <c r="A285" s="18" t="s">
        <v>220</v>
      </c>
      <c r="B285" s="12"/>
      <c r="C285" s="26"/>
      <c r="D285" s="27"/>
    </row>
    <row r="286" spans="1:4" ht="16.5" x14ac:dyDescent="0.3">
      <c r="A286" s="79" t="s">
        <v>181</v>
      </c>
      <c r="B286" s="12"/>
      <c r="C286" s="26">
        <v>56700867.229999997</v>
      </c>
      <c r="D286" s="7">
        <f t="shared" ref="D286:D291" si="22">SUM(B286:C286)</f>
        <v>56700867.229999997</v>
      </c>
    </row>
    <row r="287" spans="1:4" ht="16.5" x14ac:dyDescent="0.3">
      <c r="A287" s="79" t="s">
        <v>182</v>
      </c>
      <c r="B287" s="61"/>
      <c r="C287" s="93"/>
      <c r="D287" s="7">
        <f t="shared" si="22"/>
        <v>0</v>
      </c>
    </row>
    <row r="288" spans="1:4" ht="16.5" x14ac:dyDescent="0.3">
      <c r="A288" s="79" t="s">
        <v>183</v>
      </c>
      <c r="B288" s="12"/>
      <c r="C288" s="26"/>
      <c r="D288" s="7">
        <f t="shared" si="22"/>
        <v>0</v>
      </c>
    </row>
    <row r="289" spans="1:4" ht="16.5" x14ac:dyDescent="0.3">
      <c r="A289" s="79" t="s">
        <v>184</v>
      </c>
      <c r="B289" s="12"/>
      <c r="C289" s="26"/>
      <c r="D289" s="7">
        <f t="shared" si="22"/>
        <v>0</v>
      </c>
    </row>
    <row r="290" spans="1:4" ht="16.5" x14ac:dyDescent="0.3">
      <c r="A290" s="79" t="s">
        <v>185</v>
      </c>
      <c r="B290" s="12"/>
      <c r="C290" s="26"/>
      <c r="D290" s="7">
        <f t="shared" si="22"/>
        <v>0</v>
      </c>
    </row>
    <row r="291" spans="1:4" ht="17.25" thickBot="1" x14ac:dyDescent="0.35">
      <c r="A291" s="85" t="s">
        <v>186</v>
      </c>
      <c r="B291" s="21"/>
      <c r="C291" s="135"/>
      <c r="D291" s="7">
        <f t="shared" si="22"/>
        <v>0</v>
      </c>
    </row>
    <row r="292" spans="1:4" ht="17.25" thickBot="1" x14ac:dyDescent="0.35">
      <c r="A292" s="16" t="s">
        <v>187</v>
      </c>
      <c r="B292" s="65">
        <f>SUM(B286:B291)</f>
        <v>0</v>
      </c>
      <c r="C292" s="65">
        <f>SUM(C286:C291)</f>
        <v>56700867.229999997</v>
      </c>
      <c r="D292" s="33">
        <f>SUM(B292:C292)</f>
        <v>56700867.229999997</v>
      </c>
    </row>
    <row r="293" spans="1:4" ht="16.5" x14ac:dyDescent="0.3">
      <c r="A293" s="18" t="s">
        <v>188</v>
      </c>
      <c r="B293" s="12"/>
      <c r="C293" s="26"/>
      <c r="D293" s="27">
        <f t="shared" ref="D293" si="23">SUM(B293:B293)</f>
        <v>0</v>
      </c>
    </row>
    <row r="294" spans="1:4" ht="16.5" x14ac:dyDescent="0.3">
      <c r="A294" s="79" t="s">
        <v>189</v>
      </c>
      <c r="B294" s="12"/>
      <c r="C294" s="26"/>
      <c r="D294" s="7">
        <f t="shared" ref="D294:D299" si="24">SUM(B294:C294)</f>
        <v>0</v>
      </c>
    </row>
    <row r="295" spans="1:4" ht="16.5" x14ac:dyDescent="0.3">
      <c r="A295" s="79" t="s">
        <v>190</v>
      </c>
      <c r="B295" s="12"/>
      <c r="C295" s="26"/>
      <c r="D295" s="7">
        <f t="shared" si="24"/>
        <v>0</v>
      </c>
    </row>
    <row r="296" spans="1:4" ht="16.5" x14ac:dyDescent="0.3">
      <c r="A296" s="79" t="s">
        <v>191</v>
      </c>
      <c r="B296" s="12"/>
      <c r="C296" s="26"/>
      <c r="D296" s="7">
        <f t="shared" si="24"/>
        <v>0</v>
      </c>
    </row>
    <row r="297" spans="1:4" ht="16.5" x14ac:dyDescent="0.3">
      <c r="A297" s="79" t="s">
        <v>192</v>
      </c>
      <c r="B297" s="12"/>
      <c r="C297" s="26"/>
      <c r="D297" s="7">
        <f t="shared" si="24"/>
        <v>0</v>
      </c>
    </row>
    <row r="298" spans="1:4" ht="16.5" x14ac:dyDescent="0.3">
      <c r="A298" s="80" t="s">
        <v>193</v>
      </c>
      <c r="B298" s="12"/>
      <c r="C298" s="26"/>
      <c r="D298" s="7">
        <f t="shared" si="24"/>
        <v>0</v>
      </c>
    </row>
    <row r="299" spans="1:4" ht="17.25" thickBot="1" x14ac:dyDescent="0.35">
      <c r="A299" s="81" t="s">
        <v>194</v>
      </c>
      <c r="B299" s="82"/>
      <c r="C299" s="143"/>
      <c r="D299" s="7">
        <f t="shared" si="24"/>
        <v>0</v>
      </c>
    </row>
    <row r="300" spans="1:4" ht="17.25" thickBot="1" x14ac:dyDescent="0.35">
      <c r="A300" s="16" t="s">
        <v>221</v>
      </c>
      <c r="B300" s="65">
        <f>SUM(B294:B299)</f>
        <v>0</v>
      </c>
      <c r="C300" s="65">
        <f>SUM(C294:C299)</f>
        <v>0</v>
      </c>
      <c r="D300" s="33">
        <f>SUM(B300:C300)</f>
        <v>0</v>
      </c>
    </row>
    <row r="301" spans="1:4" ht="16.5" x14ac:dyDescent="0.3">
      <c r="A301" s="18" t="s">
        <v>222</v>
      </c>
      <c r="B301" s="61"/>
      <c r="C301" s="93"/>
      <c r="D301" s="27"/>
    </row>
    <row r="302" spans="1:4" ht="16.5" x14ac:dyDescent="0.3">
      <c r="A302" s="79" t="s">
        <v>197</v>
      </c>
      <c r="B302" s="12"/>
      <c r="C302" s="26">
        <v>53400200.759999998</v>
      </c>
      <c r="D302" s="7">
        <f t="shared" ref="D302:D309" si="25">SUM(B302:C302)</f>
        <v>53400200.759999998</v>
      </c>
    </row>
    <row r="303" spans="1:4" ht="16.5" x14ac:dyDescent="0.3">
      <c r="A303" s="79" t="s">
        <v>198</v>
      </c>
      <c r="B303" s="12"/>
      <c r="C303" s="26">
        <v>15234000</v>
      </c>
      <c r="D303" s="7">
        <f t="shared" si="25"/>
        <v>15234000</v>
      </c>
    </row>
    <row r="304" spans="1:4" ht="16.5" x14ac:dyDescent="0.3">
      <c r="A304" s="79" t="s">
        <v>199</v>
      </c>
      <c r="B304" s="12"/>
      <c r="C304" s="26"/>
      <c r="D304" s="7">
        <f t="shared" si="25"/>
        <v>0</v>
      </c>
    </row>
    <row r="305" spans="1:4" ht="16.5" x14ac:dyDescent="0.3">
      <c r="A305" s="79" t="s">
        <v>200</v>
      </c>
      <c r="B305" s="12"/>
      <c r="C305" s="26"/>
      <c r="D305" s="7">
        <f t="shared" si="25"/>
        <v>0</v>
      </c>
    </row>
    <row r="306" spans="1:4" ht="16.5" x14ac:dyDescent="0.3">
      <c r="A306" s="79" t="s">
        <v>201</v>
      </c>
      <c r="B306" s="12"/>
      <c r="C306" s="26"/>
      <c r="D306" s="7">
        <f t="shared" si="25"/>
        <v>0</v>
      </c>
    </row>
    <row r="307" spans="1:4" ht="16.5" x14ac:dyDescent="0.3">
      <c r="A307" s="79" t="s">
        <v>202</v>
      </c>
      <c r="B307" s="12"/>
      <c r="C307" s="26"/>
      <c r="D307" s="7">
        <f t="shared" si="25"/>
        <v>0</v>
      </c>
    </row>
    <row r="308" spans="1:4" ht="16.5" x14ac:dyDescent="0.3">
      <c r="A308" s="79" t="s">
        <v>203</v>
      </c>
      <c r="B308" s="12"/>
      <c r="C308" s="26"/>
      <c r="D308" s="7">
        <f t="shared" si="25"/>
        <v>0</v>
      </c>
    </row>
    <row r="309" spans="1:4" ht="17.25" thickBot="1" x14ac:dyDescent="0.35">
      <c r="A309" s="85" t="s">
        <v>204</v>
      </c>
      <c r="B309" s="21"/>
      <c r="C309" s="135"/>
      <c r="D309" s="7">
        <f t="shared" si="25"/>
        <v>0</v>
      </c>
    </row>
    <row r="310" spans="1:4" ht="17.25" thickBot="1" x14ac:dyDescent="0.35">
      <c r="A310" s="55" t="s">
        <v>205</v>
      </c>
      <c r="B310" s="99">
        <f t="shared" ref="B310:C310" si="26">SUM(B302:B309)</f>
        <v>0</v>
      </c>
      <c r="C310" s="99">
        <f t="shared" si="26"/>
        <v>68634200.75999999</v>
      </c>
      <c r="D310" s="33">
        <f>SUM(B310:C310)</f>
        <v>68634200.75999999</v>
      </c>
    </row>
    <row r="311" spans="1:4" ht="16.5" x14ac:dyDescent="0.3">
      <c r="A311" s="18" t="s">
        <v>206</v>
      </c>
      <c r="B311" s="12"/>
      <c r="C311" s="26"/>
      <c r="D311" s="27"/>
    </row>
    <row r="312" spans="1:4" ht="16.5" x14ac:dyDescent="0.3">
      <c r="A312" s="79" t="s">
        <v>207</v>
      </c>
      <c r="B312" s="12"/>
      <c r="C312" s="26"/>
      <c r="D312" s="7">
        <f t="shared" ref="D312:D320" si="27">SUM(B312:C312)</f>
        <v>0</v>
      </c>
    </row>
    <row r="313" spans="1:4" ht="16.5" x14ac:dyDescent="0.3">
      <c r="A313" s="79" t="s">
        <v>208</v>
      </c>
      <c r="B313" s="12"/>
      <c r="C313" s="26"/>
      <c r="D313" s="7">
        <f t="shared" si="27"/>
        <v>0</v>
      </c>
    </row>
    <row r="314" spans="1:4" ht="16.5" x14ac:dyDescent="0.3">
      <c r="A314" s="79" t="s">
        <v>209</v>
      </c>
      <c r="B314" s="12"/>
      <c r="C314" s="26"/>
      <c r="D314" s="7">
        <f t="shared" si="27"/>
        <v>0</v>
      </c>
    </row>
    <row r="315" spans="1:4" ht="16.5" x14ac:dyDescent="0.3">
      <c r="A315" s="79" t="s">
        <v>210</v>
      </c>
      <c r="B315" s="12"/>
      <c r="C315" s="26"/>
      <c r="D315" s="7">
        <f t="shared" si="27"/>
        <v>0</v>
      </c>
    </row>
    <row r="316" spans="1:4" ht="16.5" x14ac:dyDescent="0.3">
      <c r="A316" s="79" t="s">
        <v>211</v>
      </c>
      <c r="B316" s="12">
        <v>7675307.0700000003</v>
      </c>
      <c r="C316" s="26">
        <v>10000000</v>
      </c>
      <c r="D316" s="7">
        <f t="shared" si="27"/>
        <v>17675307.07</v>
      </c>
    </row>
    <row r="317" spans="1:4" ht="16.5" x14ac:dyDescent="0.3">
      <c r="A317" s="79" t="s">
        <v>212</v>
      </c>
      <c r="B317" s="61"/>
      <c r="C317" s="93"/>
      <c r="D317" s="7">
        <f t="shared" si="27"/>
        <v>0</v>
      </c>
    </row>
    <row r="318" spans="1:4" ht="16.5" x14ac:dyDescent="0.3">
      <c r="A318" s="79" t="s">
        <v>213</v>
      </c>
      <c r="B318" s="12">
        <v>2500000</v>
      </c>
      <c r="C318" s="26">
        <v>5430322.9800000004</v>
      </c>
      <c r="D318" s="7">
        <f t="shared" si="27"/>
        <v>7930322.9800000004</v>
      </c>
    </row>
    <row r="319" spans="1:4" ht="16.5" x14ac:dyDescent="0.3">
      <c r="A319" s="79" t="s">
        <v>214</v>
      </c>
      <c r="B319" s="12"/>
      <c r="C319" s="26"/>
      <c r="D319" s="7">
        <f t="shared" si="27"/>
        <v>0</v>
      </c>
    </row>
    <row r="320" spans="1:4" ht="17.25" thickBot="1" x14ac:dyDescent="0.35">
      <c r="A320" s="85" t="s">
        <v>215</v>
      </c>
      <c r="B320" s="21">
        <v>1927989.94</v>
      </c>
      <c r="C320" s="135">
        <v>4431249.0999999996</v>
      </c>
      <c r="D320" s="7">
        <f t="shared" si="27"/>
        <v>6359239.0399999991</v>
      </c>
    </row>
    <row r="321" spans="1:4" ht="17.25" thickBot="1" x14ac:dyDescent="0.35">
      <c r="A321" s="55" t="s">
        <v>216</v>
      </c>
      <c r="B321" s="101">
        <f>SUM(B312:B320)</f>
        <v>12103297.01</v>
      </c>
      <c r="C321" s="101">
        <f>SUM(C312:C320)</f>
        <v>19861572.079999998</v>
      </c>
      <c r="D321" s="102">
        <f>SUM(B321:C321)</f>
        <v>31964869.089999996</v>
      </c>
    </row>
    <row r="322" spans="1:4" ht="17.25" thickBot="1" x14ac:dyDescent="0.35">
      <c r="A322" s="103" t="s">
        <v>223</v>
      </c>
      <c r="B322" s="104">
        <f>SUM(B321,B310,B300,B292,B284,B276,B268,B256,B248,)</f>
        <v>66297583.030000001</v>
      </c>
      <c r="C322" s="104">
        <f>SUM(C321,C310,C300,C292,C284,C276,C268,C256,C248,)</f>
        <v>324553837.84999996</v>
      </c>
      <c r="D322" s="104">
        <f>SUM(B322:C322)</f>
        <v>390851420.88</v>
      </c>
    </row>
    <row r="323" spans="1:4" ht="17.25" thickBot="1" x14ac:dyDescent="0.35">
      <c r="A323" s="105" t="s">
        <v>224</v>
      </c>
      <c r="B323" s="106">
        <f>SUM(B232,B322)</f>
        <v>752337652.01999986</v>
      </c>
      <c r="C323" s="106">
        <f>SUM(C232,C322)</f>
        <v>1017038437.5699999</v>
      </c>
      <c r="D323" s="107">
        <f>SUM(B323:C323)</f>
        <v>1769376089.5899997</v>
      </c>
    </row>
    <row r="324" spans="1:4" ht="15.75" thickBot="1" x14ac:dyDescent="0.3">
      <c r="A324" s="108" t="s">
        <v>225</v>
      </c>
      <c r="B324" s="109"/>
      <c r="C324" s="109"/>
      <c r="D324" s="110"/>
    </row>
    <row r="325" spans="1:4" x14ac:dyDescent="0.25">
      <c r="A325" s="108" t="s">
        <v>226</v>
      </c>
      <c r="B325" s="109"/>
      <c r="C325" s="109"/>
      <c r="D325" s="110"/>
    </row>
    <row r="326" spans="1:4" x14ac:dyDescent="0.25">
      <c r="A326" s="111" t="s">
        <v>227</v>
      </c>
      <c r="B326" s="165">
        <f>SUM(B124-B323)</f>
        <v>1.1920928955078125E-7</v>
      </c>
      <c r="C326" s="165">
        <f>SUM(C124-C323)</f>
        <v>2.384185791015625E-7</v>
      </c>
      <c r="D326" s="166"/>
    </row>
    <row r="327" spans="1:4" x14ac:dyDescent="0.25">
      <c r="A327" s="111" t="s">
        <v>228</v>
      </c>
      <c r="B327" s="112"/>
      <c r="C327" s="112"/>
      <c r="D327" s="113"/>
    </row>
    <row r="328" spans="1:4" x14ac:dyDescent="0.25">
      <c r="A328" s="111" t="s">
        <v>229</v>
      </c>
      <c r="B328" s="112"/>
      <c r="C328" s="112"/>
      <c r="D328" s="113"/>
    </row>
    <row r="329" spans="1:4" ht="16.5" x14ac:dyDescent="0.3">
      <c r="A329" s="114"/>
      <c r="B329" s="115"/>
      <c r="C329" s="115"/>
      <c r="D329" s="116"/>
    </row>
    <row r="330" spans="1:4" ht="16.5" x14ac:dyDescent="0.3">
      <c r="A330" s="117" t="s">
        <v>230</v>
      </c>
      <c r="B330" s="118"/>
      <c r="C330" s="118"/>
      <c r="D330" s="119"/>
    </row>
    <row r="331" spans="1:4" x14ac:dyDescent="0.25">
      <c r="A331" s="120"/>
      <c r="B331" s="121"/>
      <c r="C331" s="121"/>
      <c r="D331" s="122"/>
    </row>
    <row r="332" spans="1:4" ht="15.75" x14ac:dyDescent="0.25">
      <c r="A332" s="123" t="s">
        <v>242</v>
      </c>
      <c r="B332" s="124"/>
      <c r="C332" s="124"/>
      <c r="D332" s="125"/>
    </row>
    <row r="333" spans="1:4" x14ac:dyDescent="0.25">
      <c r="A333" s="126"/>
      <c r="B333" s="124"/>
      <c r="C333" s="124"/>
      <c r="D333" s="125"/>
    </row>
    <row r="334" spans="1:4" x14ac:dyDescent="0.25">
      <c r="A334" s="127" t="s">
        <v>243</v>
      </c>
      <c r="B334" s="124"/>
      <c r="C334" s="124"/>
      <c r="D334" s="125"/>
    </row>
    <row r="335" spans="1:4" x14ac:dyDescent="0.25">
      <c r="A335" s="126"/>
      <c r="B335" s="124"/>
      <c r="C335" s="124"/>
      <c r="D335" s="125"/>
    </row>
    <row r="336" spans="1:4" x14ac:dyDescent="0.25">
      <c r="A336" s="126" t="s">
        <v>244</v>
      </c>
      <c r="B336" s="124"/>
      <c r="C336" s="124"/>
      <c r="D336" s="125"/>
    </row>
    <row r="337" spans="1:4" ht="17.25" thickBot="1" x14ac:dyDescent="0.35">
      <c r="A337" s="128"/>
      <c r="B337" s="129"/>
      <c r="C337" s="129"/>
      <c r="D337" s="130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&amp;C&amp;"-,Bold"&amp;P&amp;R&amp;"-,Bold"KIBIYA L.G. 2025 1ST &amp; 2ND Q. BUDGET TRACKING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KIBIYA 1ST &amp; 2ND Q. TRACKING</vt:lpstr>
      <vt:lpstr>' KIBIYA 1ST &amp; 2ND Q.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2025-07-18T10:43:45Z</cp:lastPrinted>
  <dcterms:created xsi:type="dcterms:W3CDTF">2024-08-12T21:40:26Z</dcterms:created>
  <dcterms:modified xsi:type="dcterms:W3CDTF">2025-07-27T22:17:48Z</dcterms:modified>
</cp:coreProperties>
</file>