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365"/>
  </bookViews>
  <sheets>
    <sheet name="TAKAI 1 &amp; 2 Q. BUDGET TRAC" sheetId="1" r:id="rId1"/>
    <sheet name="Sheet2" sheetId="2" state="hidden" r:id="rId2"/>
  </sheets>
  <definedNames>
    <definedName name="_xlnm.Print_Area" localSheetId="0">'TAKAI 1 &amp; 2 Q. BUDGET TRAC'!$A$1:$D$336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1" i="1" l="1"/>
  <c r="J21" i="2" l="1"/>
  <c r="H21" i="2"/>
  <c r="F21" i="2"/>
  <c r="E21" i="2"/>
  <c r="D21" i="2"/>
  <c r="C21" i="2"/>
  <c r="B21" i="2"/>
  <c r="B22" i="2" s="1"/>
  <c r="K20" i="2"/>
  <c r="I20" i="2"/>
  <c r="I19" i="2"/>
  <c r="K19" i="2" s="1"/>
  <c r="K21" i="2" s="1"/>
  <c r="K18" i="2"/>
  <c r="I18" i="2"/>
  <c r="I21" i="2" s="1"/>
  <c r="J16" i="2"/>
  <c r="H16" i="2"/>
  <c r="F16" i="2"/>
  <c r="E16" i="2"/>
  <c r="D16" i="2"/>
  <c r="C16" i="2"/>
  <c r="B16" i="2"/>
  <c r="B17" i="2" s="1"/>
  <c r="K15" i="2"/>
  <c r="I15" i="2"/>
  <c r="I14" i="2"/>
  <c r="K14" i="2" s="1"/>
  <c r="K16" i="2" s="1"/>
  <c r="K13" i="2"/>
  <c r="I13" i="2"/>
  <c r="I16" i="2" s="1"/>
  <c r="F11" i="2"/>
  <c r="C11" i="2"/>
  <c r="J10" i="2"/>
  <c r="H10" i="2"/>
  <c r="E10" i="2"/>
  <c r="D10" i="2"/>
  <c r="B10" i="2"/>
  <c r="J9" i="2"/>
  <c r="H9" i="2"/>
  <c r="E9" i="2"/>
  <c r="D9" i="2"/>
  <c r="I9" i="2" s="1"/>
  <c r="B9" i="2"/>
  <c r="J8" i="2"/>
  <c r="H8" i="2"/>
  <c r="E8" i="2"/>
  <c r="D8" i="2"/>
  <c r="D11" i="2" s="1"/>
  <c r="B8" i="2"/>
  <c r="C6" i="2"/>
  <c r="C23" i="2" s="1"/>
  <c r="J5" i="2"/>
  <c r="H5" i="2"/>
  <c r="G5" i="2"/>
  <c r="G6" i="2" s="1"/>
  <c r="F5" i="2"/>
  <c r="F6" i="2" s="1"/>
  <c r="E5" i="2"/>
  <c r="D5" i="2"/>
  <c r="B5" i="2"/>
  <c r="J4" i="2"/>
  <c r="H4" i="2"/>
  <c r="E4" i="2"/>
  <c r="D4" i="2"/>
  <c r="B4" i="2"/>
  <c r="J3" i="2"/>
  <c r="H3" i="2"/>
  <c r="H6" i="2" s="1"/>
  <c r="E3" i="2"/>
  <c r="D3" i="2"/>
  <c r="B3" i="2"/>
  <c r="J11" i="2" l="1"/>
  <c r="I4" i="2"/>
  <c r="J6" i="2"/>
  <c r="D6" i="2"/>
  <c r="D23" i="2" s="1"/>
  <c r="K4" i="2"/>
  <c r="E6" i="2"/>
  <c r="K9" i="2"/>
  <c r="F23" i="2"/>
  <c r="I5" i="2"/>
  <c r="K5" i="2" s="1"/>
  <c r="H11" i="2"/>
  <c r="H23" i="2" s="1"/>
  <c r="E11" i="2"/>
  <c r="I10" i="2"/>
  <c r="K10" i="2" s="1"/>
  <c r="I8" i="2"/>
  <c r="B11" i="2"/>
  <c r="B12" i="2" s="1"/>
  <c r="I3" i="2"/>
  <c r="B6" i="2"/>
  <c r="B7" i="2" s="1"/>
  <c r="I11" i="2" l="1"/>
  <c r="J23" i="2"/>
  <c r="E23" i="2"/>
  <c r="B23" i="2"/>
  <c r="K3" i="2"/>
  <c r="K6" i="2" s="1"/>
  <c r="I6" i="2"/>
  <c r="K8" i="2"/>
  <c r="K11" i="2" s="1"/>
  <c r="I23" i="2" l="1"/>
  <c r="K23" i="2"/>
  <c r="C320" i="1" l="1"/>
  <c r="B320" i="1"/>
  <c r="D319" i="1"/>
  <c r="D318" i="1"/>
  <c r="D317" i="1"/>
  <c r="D316" i="1"/>
  <c r="D315" i="1"/>
  <c r="D314" i="1"/>
  <c r="D313" i="1"/>
  <c r="D312" i="1"/>
  <c r="D311" i="1"/>
  <c r="C309" i="1"/>
  <c r="B309" i="1"/>
  <c r="D308" i="1"/>
  <c r="D307" i="1"/>
  <c r="D306" i="1"/>
  <c r="D305" i="1"/>
  <c r="D304" i="1"/>
  <c r="D303" i="1"/>
  <c r="D302" i="1"/>
  <c r="D301" i="1"/>
  <c r="C299" i="1"/>
  <c r="B299" i="1"/>
  <c r="D299" i="1" s="1"/>
  <c r="D298" i="1"/>
  <c r="D297" i="1"/>
  <c r="D296" i="1"/>
  <c r="D295" i="1"/>
  <c r="D294" i="1"/>
  <c r="D293" i="1"/>
  <c r="C291" i="1"/>
  <c r="B291" i="1"/>
  <c r="D291" i="1" s="1"/>
  <c r="D290" i="1"/>
  <c r="D289" i="1"/>
  <c r="D288" i="1"/>
  <c r="D287" i="1"/>
  <c r="D286" i="1"/>
  <c r="D285" i="1"/>
  <c r="C283" i="1"/>
  <c r="B283" i="1"/>
  <c r="D283" i="1" s="1"/>
  <c r="D282" i="1"/>
  <c r="D281" i="1"/>
  <c r="D280" i="1"/>
  <c r="D279" i="1"/>
  <c r="D278" i="1"/>
  <c r="D277" i="1"/>
  <c r="C275" i="1"/>
  <c r="B275" i="1"/>
  <c r="D274" i="1"/>
  <c r="D273" i="1"/>
  <c r="D272" i="1"/>
  <c r="D271" i="1"/>
  <c r="D270" i="1"/>
  <c r="D269" i="1"/>
  <c r="C267" i="1"/>
  <c r="B267" i="1"/>
  <c r="D267" i="1" s="1"/>
  <c r="D266" i="1"/>
  <c r="D265" i="1"/>
  <c r="D264" i="1"/>
  <c r="D263" i="1"/>
  <c r="D262" i="1"/>
  <c r="D261" i="1"/>
  <c r="D260" i="1"/>
  <c r="D259" i="1"/>
  <c r="D258" i="1"/>
  <c r="D257" i="1"/>
  <c r="C255" i="1"/>
  <c r="B255" i="1"/>
  <c r="D254" i="1"/>
  <c r="D253" i="1"/>
  <c r="D252" i="1"/>
  <c r="D251" i="1"/>
  <c r="D250" i="1"/>
  <c r="D249" i="1"/>
  <c r="C247" i="1"/>
  <c r="B247" i="1"/>
  <c r="D247" i="1" s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C230" i="1"/>
  <c r="B230" i="1"/>
  <c r="D230" i="1" s="1"/>
  <c r="D229" i="1"/>
  <c r="D228" i="1"/>
  <c r="D227" i="1"/>
  <c r="D226" i="1"/>
  <c r="D225" i="1"/>
  <c r="D224" i="1"/>
  <c r="D223" i="1"/>
  <c r="D222" i="1"/>
  <c r="D221" i="1"/>
  <c r="C219" i="1"/>
  <c r="B219" i="1"/>
  <c r="D218" i="1"/>
  <c r="D217" i="1"/>
  <c r="D216" i="1"/>
  <c r="D215" i="1"/>
  <c r="D214" i="1"/>
  <c r="D213" i="1"/>
  <c r="D212" i="1"/>
  <c r="D211" i="1"/>
  <c r="C209" i="1"/>
  <c r="B209" i="1"/>
  <c r="D208" i="1"/>
  <c r="D207" i="1"/>
  <c r="D206" i="1"/>
  <c r="D205" i="1"/>
  <c r="D204" i="1"/>
  <c r="D203" i="1"/>
  <c r="C201" i="1"/>
  <c r="B201" i="1"/>
  <c r="D200" i="1"/>
  <c r="D199" i="1"/>
  <c r="D198" i="1"/>
  <c r="D197" i="1"/>
  <c r="D196" i="1"/>
  <c r="D195" i="1"/>
  <c r="C193" i="1"/>
  <c r="B193" i="1"/>
  <c r="D192" i="1"/>
  <c r="D191" i="1"/>
  <c r="D190" i="1"/>
  <c r="D189" i="1"/>
  <c r="D188" i="1"/>
  <c r="D187" i="1"/>
  <c r="C185" i="1"/>
  <c r="B185" i="1"/>
  <c r="D184" i="1"/>
  <c r="D183" i="1"/>
  <c r="D182" i="1"/>
  <c r="D181" i="1"/>
  <c r="D180" i="1"/>
  <c r="D179" i="1"/>
  <c r="C177" i="1"/>
  <c r="B177" i="1"/>
  <c r="D176" i="1"/>
  <c r="D175" i="1"/>
  <c r="D174" i="1"/>
  <c r="D173" i="1"/>
  <c r="D172" i="1"/>
  <c r="D171" i="1"/>
  <c r="D170" i="1"/>
  <c r="D169" i="1"/>
  <c r="D168" i="1"/>
  <c r="D167" i="1"/>
  <c r="C165" i="1"/>
  <c r="B165" i="1"/>
  <c r="D164" i="1"/>
  <c r="D163" i="1"/>
  <c r="D162" i="1"/>
  <c r="D161" i="1"/>
  <c r="D160" i="1"/>
  <c r="D159" i="1"/>
  <c r="C157" i="1"/>
  <c r="B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C140" i="1"/>
  <c r="B140" i="1"/>
  <c r="D140" i="1" s="1"/>
  <c r="D139" i="1"/>
  <c r="D138" i="1"/>
  <c r="D137" i="1"/>
  <c r="D136" i="1"/>
  <c r="D135" i="1"/>
  <c r="D134" i="1"/>
  <c r="D131" i="1"/>
  <c r="D130" i="1"/>
  <c r="D129" i="1"/>
  <c r="D128" i="1"/>
  <c r="D121" i="1"/>
  <c r="D120" i="1"/>
  <c r="D119" i="1"/>
  <c r="D118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C98" i="1"/>
  <c r="B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C67" i="1"/>
  <c r="B67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2" i="1"/>
  <c r="C31" i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C18" i="1"/>
  <c r="B18" i="1"/>
  <c r="D17" i="1"/>
  <c r="D16" i="1"/>
  <c r="D15" i="1"/>
  <c r="D14" i="1"/>
  <c r="D10" i="1"/>
  <c r="D9" i="1"/>
  <c r="D8" i="1"/>
  <c r="D7" i="1"/>
  <c r="D255" i="1" l="1"/>
  <c r="D219" i="1"/>
  <c r="D209" i="1"/>
  <c r="B122" i="1"/>
  <c r="C122" i="1"/>
  <c r="D157" i="1"/>
  <c r="D165" i="1"/>
  <c r="D177" i="1"/>
  <c r="C65" i="1"/>
  <c r="D31" i="1"/>
  <c r="D320" i="1"/>
  <c r="D309" i="1"/>
  <c r="D275" i="1"/>
  <c r="C321" i="1"/>
  <c r="C231" i="1"/>
  <c r="D193" i="1"/>
  <c r="D185" i="1"/>
  <c r="D98" i="1"/>
  <c r="B65" i="1"/>
  <c r="B231" i="1"/>
  <c r="B321" i="1"/>
  <c r="D18" i="1"/>
  <c r="D67" i="1"/>
  <c r="D122" i="1" l="1"/>
  <c r="D65" i="1"/>
  <c r="D321" i="1"/>
  <c r="C322" i="1"/>
  <c r="C325" i="1" s="1"/>
  <c r="B322" i="1"/>
  <c r="D231" i="1"/>
  <c r="D322" i="1" l="1"/>
  <c r="B325" i="1"/>
  <c r="D325" i="1" s="1"/>
  <c r="D127" i="1"/>
</calcChain>
</file>

<file path=xl/sharedStrings.xml><?xml version="1.0" encoding="utf-8"?>
<sst xmlns="http://schemas.openxmlformats.org/spreadsheetml/2006/main" count="379" uniqueCount="274">
  <si>
    <t>MINISTRY FOR LOCAL GOVERNMENT &amp; CHIEFTANCY AFFAIRS</t>
  </si>
  <si>
    <t>KANO STATE GOVERNMENT</t>
  </si>
  <si>
    <t>1 &amp; 2 QU ATER BUDGET TRACKING TEMPLATE  JANUARY - JUNE 2025</t>
  </si>
  <si>
    <t>ITEM</t>
  </si>
  <si>
    <t>Q1. 2025</t>
  </si>
  <si>
    <t>Q2. 2025</t>
  </si>
  <si>
    <t>TOTAL 1 &amp; 2 Q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</si>
  <si>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</si>
  <si>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</si>
  <si>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</si>
  <si>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</si>
  <si>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</si>
  <si>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</si>
  <si>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</si>
  <si>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</si>
  <si>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</si>
  <si>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</si>
  <si>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</si>
  <si>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</si>
  <si>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</si>
  <si>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</si>
  <si>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</si>
  <si>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</si>
  <si>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</si>
  <si>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</si>
  <si>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</si>
  <si>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</si>
  <si>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</si>
  <si>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</si>
  <si>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</si>
  <si>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</si>
  <si>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</si>
  <si>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</si>
  <si>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</si>
  <si>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</si>
  <si>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</si>
  <si>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</si>
  <si>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</si>
  <si>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</si>
  <si>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</si>
  <si>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</si>
  <si>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</si>
  <si>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</si>
  <si>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</si>
  <si>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</si>
  <si>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</si>
  <si>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</si>
  <si>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</si>
  <si>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</si>
  <si>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</si>
  <si>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</si>
  <si>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</si>
  <si>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</si>
  <si>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</si>
  <si>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</si>
  <si>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</si>
  <si>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</si>
  <si>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</si>
  <si>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</si>
  <si>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</si>
  <si>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</si>
  <si>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</si>
  <si>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</si>
  <si>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</si>
  <si>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</si>
  <si>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</si>
  <si>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</si>
  <si>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</si>
  <si>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</si>
  <si>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</si>
  <si>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</si>
  <si>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</si>
  <si>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</si>
  <si>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</si>
  <si>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</si>
  <si>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</si>
  <si>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</si>
  <si>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</si>
  <si>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</si>
  <si>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</si>
  <si>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</si>
  <si>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</si>
  <si>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</si>
  <si>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</si>
  <si>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</si>
  <si>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</si>
  <si>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</si>
  <si>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</si>
  <si>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</si>
  <si>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</si>
  <si>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</si>
  <si>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</si>
  <si>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</si>
  <si>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</si>
  <si>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</si>
  <si>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</si>
  <si>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</si>
  <si>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</si>
  <si>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</si>
  <si>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</si>
  <si>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</si>
  <si>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</si>
  <si>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</si>
  <si>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construction of Houses</t>
  </si>
  <si>
    <t>(b)  Expense on bulk infrastructure eg (Roads,Bridge, Culverts etc)</t>
  </si>
  <si>
    <t>(c) Others (specify)</t>
  </si>
  <si>
    <t>(ii) Construction/Provision of Fixed Assets</t>
  </si>
  <si>
    <t>(c) Others (CLASS ROOMS)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</si>
  <si>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</si>
  <si>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</si>
  <si>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</si>
  <si>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</si>
  <si>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</si>
  <si>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</si>
  <si>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</si>
  <si>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</si>
  <si>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</si>
  <si>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</si>
  <si>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</si>
  <si>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</si>
  <si>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</si>
  <si>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</si>
  <si>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</si>
  <si>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</si>
  <si>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</si>
  <si>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</si>
  <si>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</si>
  <si>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</si>
  <si>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</si>
  <si>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</si>
  <si>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</si>
  <si>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</si>
  <si>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</si>
  <si>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</si>
  <si>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</si>
  <si>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</si>
  <si>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</si>
  <si>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</si>
  <si>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</si>
  <si>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</si>
  <si>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</si>
  <si>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</si>
  <si>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</si>
  <si>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</si>
  <si>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</si>
  <si>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</si>
  <si>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</si>
  <si>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</si>
  <si>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</si>
  <si>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</si>
  <si>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</si>
  <si>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</si>
  <si>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</si>
  <si>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</si>
  <si>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</si>
  <si>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</si>
  <si>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</si>
  <si>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r>
      <t xml:space="preserve">Public Order and Safety n.e.c. </t>
    </r>
    <r>
      <rPr>
        <b/>
        <sz val="11"/>
        <color theme="1"/>
        <rFont val="Arial Narrow"/>
        <family val="2"/>
      </rPr>
      <t>HISBAH</t>
    </r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</si>
  <si>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</si>
  <si>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</si>
  <si>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</si>
  <si>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</si>
  <si>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</si>
  <si>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</si>
  <si>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</si>
  <si>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</si>
  <si>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</si>
  <si>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</si>
  <si>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</si>
  <si>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</si>
  <si>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</si>
  <si>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</si>
  <si>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</si>
  <si>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</si>
  <si>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</si>
  <si>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</si>
  <si>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</si>
  <si>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</si>
  <si>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</si>
  <si>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</si>
  <si>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</si>
  <si>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</si>
  <si>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</si>
  <si>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</si>
  <si>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</si>
  <si>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</si>
  <si>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</si>
  <si>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</si>
  <si>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</si>
  <si>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</si>
  <si>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</si>
  <si>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</si>
  <si>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</si>
  <si>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</si>
  <si>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</si>
  <si>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</si>
  <si>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</si>
  <si>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</si>
  <si>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</si>
  <si>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</si>
  <si>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</si>
  <si>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</si>
  <si>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</si>
  <si>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</si>
  <si>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</si>
  <si>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</si>
  <si>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</si>
  <si>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</si>
  <si>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</si>
  <si>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</si>
  <si>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</si>
  <si>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</si>
  <si>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</si>
  <si>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</si>
  <si>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</si>
  <si>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</si>
  <si>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</si>
  <si>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</si>
  <si>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</si>
  <si>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</si>
  <si>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</si>
  <si>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</si>
  <si>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</si>
  <si>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</si>
  <si>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</si>
  <si>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</si>
  <si>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</si>
  <si>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</si>
  <si>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</si>
  <si>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</si>
  <si>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</si>
  <si>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</si>
  <si>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</si>
  <si>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</si>
  <si>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</si>
  <si>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</si>
  <si>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</si>
  <si>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</si>
  <si>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 xml:space="preserve">Local Government:     TAKAI       KANO            State: </t>
  </si>
  <si>
    <t>MONTH</t>
  </si>
  <si>
    <t>Net Statutory Allocation</t>
  </si>
  <si>
    <t>Deduction</t>
  </si>
  <si>
    <t>Exchange Gain</t>
  </si>
  <si>
    <t>Electronic Money Transfer Levy (EMTL)</t>
  </si>
  <si>
    <t>EXCESS/NON OIL</t>
  </si>
  <si>
    <t>SOLID MIN. RES</t>
  </si>
  <si>
    <t>ECOLOGY</t>
  </si>
  <si>
    <t>OTHER GRANT</t>
  </si>
  <si>
    <t>VAT</t>
  </si>
  <si>
    <t>TOTAL</t>
  </si>
  <si>
    <t>JANUARY</t>
  </si>
  <si>
    <t>FEBRUARY</t>
  </si>
  <si>
    <t>MARCH</t>
  </si>
  <si>
    <t>SUB-TOTAL</t>
  </si>
  <si>
    <t>NET STAT.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</si>
  <si>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</si>
  <si>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</si>
  <si>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</si>
  <si>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</si>
  <si>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</si>
  <si>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</si>
  <si>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</si>
  <si>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</si>
  <si>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</si>
  <si>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</si>
  <si>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STATUT</t>
  </si>
  <si>
    <t>NON OIL</t>
  </si>
  <si>
    <t>SOLID</t>
  </si>
  <si>
    <t>-</t>
  </si>
  <si>
    <t>TAKAI</t>
  </si>
  <si>
    <t>Public Order and Safety n.e.c. HISBAH</t>
  </si>
  <si>
    <t>Name:</t>
  </si>
  <si>
    <t>Tel No:</t>
  </si>
  <si>
    <t>Signature: ……………………..…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</si>
</sst>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24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0" applyFont="1" applyProtection="1">
      <protection locked="0"/>
    </xf>
    <xf numFmtId="43" fontId="3" fillId="0" borderId="0" xfId="0" applyNumberFormat="1" applyFont="1" applyProtection="1">
      <protection locked="0"/>
    </xf>
    <xf numFmtId="43" fontId="4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43" fontId="6" fillId="0" borderId="2" xfId="0" applyNumberFormat="1" applyFont="1" applyBorder="1" applyProtection="1">
      <protection locked="0"/>
    </xf>
    <xf numFmtId="43" fontId="5" fillId="0" borderId="3" xfId="0" applyNumberFormat="1" applyFont="1" applyBorder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43" fontId="5" fillId="0" borderId="10" xfId="0" applyNumberFormat="1" applyFont="1" applyBorder="1" applyAlignment="1" applyProtection="1">
      <alignment horizontal="center"/>
      <protection locked="0"/>
    </xf>
    <xf numFmtId="43" fontId="5" fillId="0" borderId="11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43" fontId="6" fillId="0" borderId="13" xfId="0" applyNumberFormat="1" applyFont="1" applyBorder="1" applyAlignment="1" applyProtection="1">
      <alignment horizontal="center"/>
      <protection locked="0"/>
    </xf>
    <xf numFmtId="43" fontId="6" fillId="0" borderId="14" xfId="0" applyNumberFormat="1" applyFont="1" applyBorder="1" applyAlignment="1" applyProtection="1">
      <alignment horizontal="center"/>
      <protection locked="0"/>
    </xf>
    <xf numFmtId="43" fontId="6" fillId="0" borderId="15" xfId="0" applyNumberFormat="1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wrapText="1"/>
      <protection locked="0"/>
    </xf>
    <xf numFmtId="43" fontId="6" fillId="0" borderId="14" xfId="0" applyNumberFormat="1" applyFont="1" applyBorder="1" applyProtection="1"/>
    <xf numFmtId="43" fontId="6" fillId="0" borderId="16" xfId="0" applyNumberFormat="1" applyFont="1" applyBorder="1" applyProtection="1"/>
    <xf numFmtId="43" fontId="5" fillId="2" borderId="17" xfId="0" applyNumberFormat="1" applyFont="1" applyFill="1" applyBorder="1" applyProtection="1"/>
    <xf numFmtId="0" fontId="5" fillId="0" borderId="18" xfId="0" applyFont="1" applyBorder="1" applyAlignment="1" applyProtection="1">
      <alignment wrapText="1"/>
      <protection locked="0"/>
    </xf>
    <xf numFmtId="0" fontId="8" fillId="0" borderId="18" xfId="0" applyFont="1" applyBorder="1" applyAlignment="1" applyProtection="1">
      <alignment wrapText="1"/>
      <protection locked="0"/>
    </xf>
    <xf numFmtId="43" fontId="6" fillId="0" borderId="14" xfId="0" applyNumberFormat="1" applyFont="1" applyBorder="1" applyProtection="1">
      <protection locked="0"/>
    </xf>
    <xf numFmtId="43" fontId="6" fillId="0" borderId="16" xfId="0" applyNumberFormat="1" applyFont="1" applyBorder="1" applyProtection="1">
      <protection locked="0"/>
    </xf>
    <xf numFmtId="0" fontId="9" fillId="3" borderId="19" xfId="0" applyFont="1" applyFill="1" applyBorder="1" applyProtection="1">
      <protection locked="0"/>
    </xf>
    <xf numFmtId="43" fontId="6" fillId="3" borderId="14" xfId="0" applyNumberFormat="1" applyFont="1" applyFill="1" applyBorder="1" applyProtection="1">
      <protection locked="0"/>
    </xf>
    <xf numFmtId="43" fontId="5" fillId="3" borderId="15" xfId="0" applyNumberFormat="1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43" fontId="5" fillId="0" borderId="15" xfId="0" applyNumberFormat="1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6" fillId="0" borderId="18" xfId="0" applyFont="1" applyBorder="1" applyAlignment="1" applyProtection="1">
      <alignment horizontal="left" indent="1"/>
      <protection locked="0"/>
    </xf>
    <xf numFmtId="0" fontId="6" fillId="0" borderId="20" xfId="0" applyFont="1" applyBorder="1" applyAlignment="1" applyProtection="1">
      <alignment horizontal="left" indent="1"/>
      <protection locked="0"/>
    </xf>
    <xf numFmtId="43" fontId="6" fillId="0" borderId="21" xfId="0" applyNumberFormat="1" applyFont="1" applyBorder="1" applyProtection="1">
      <protection locked="0"/>
    </xf>
    <xf numFmtId="43" fontId="6" fillId="0" borderId="22" xfId="0" applyNumberFormat="1" applyFont="1" applyBorder="1" applyProtection="1"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43" fontId="5" fillId="4" borderId="23" xfId="0" applyNumberFormat="1" applyFont="1" applyFill="1" applyBorder="1" applyProtection="1">
      <protection locked="0"/>
    </xf>
    <xf numFmtId="43" fontId="5" fillId="4" borderId="11" xfId="0" applyNumberFormat="1" applyFont="1" applyFill="1" applyBorder="1" applyProtection="1"/>
    <xf numFmtId="0" fontId="6" fillId="0" borderId="19" xfId="0" applyFont="1" applyBorder="1" applyAlignment="1" applyProtection="1">
      <alignment horizontal="left" indent="1"/>
      <protection locked="0"/>
    </xf>
    <xf numFmtId="43" fontId="10" fillId="0" borderId="13" xfId="0" applyNumberFormat="1" applyFont="1" applyBorder="1" applyProtection="1">
      <protection locked="0"/>
    </xf>
    <xf numFmtId="0" fontId="6" fillId="0" borderId="24" xfId="0" applyFont="1" applyBorder="1" applyAlignment="1" applyProtection="1">
      <alignment horizontal="left" indent="1"/>
      <protection locked="0"/>
    </xf>
    <xf numFmtId="43" fontId="5" fillId="4" borderId="25" xfId="0" applyNumberFormat="1" applyFont="1" applyFill="1" applyBorder="1" applyProtection="1">
      <protection locked="0"/>
    </xf>
    <xf numFmtId="43" fontId="5" fillId="4" borderId="26" xfId="0" applyNumberFormat="1" applyFont="1" applyFill="1" applyBorder="1" applyProtection="1"/>
    <xf numFmtId="0" fontId="6" fillId="0" borderId="27" xfId="0" applyFont="1" applyBorder="1" applyAlignment="1" applyProtection="1">
      <alignment horizontal="left" indent="1"/>
      <protection locked="0"/>
    </xf>
    <xf numFmtId="0" fontId="5" fillId="0" borderId="19" xfId="0" applyFont="1" applyBorder="1" applyAlignment="1" applyProtection="1">
      <alignment horizontal="left" indent="1"/>
      <protection locked="0"/>
    </xf>
    <xf numFmtId="0" fontId="6" fillId="0" borderId="19" xfId="0" applyFont="1" applyBorder="1" applyAlignment="1" applyProtection="1">
      <alignment horizontal="left" wrapText="1" inden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43" fontId="6" fillId="0" borderId="14" xfId="0" applyNumberFormat="1" applyFont="1" applyBorder="1" applyAlignment="1" applyProtection="1">
      <alignment vertical="center"/>
      <protection locked="0"/>
    </xf>
    <xf numFmtId="43" fontId="6" fillId="0" borderId="16" xfId="0" applyNumberFormat="1" applyFont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left" wrapText="1" inden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6" fillId="0" borderId="19" xfId="0" applyFont="1" applyFill="1" applyBorder="1" applyAlignment="1" applyProtection="1">
      <alignment horizontal="left" wrapText="1" indent="1"/>
      <protection locked="0"/>
    </xf>
    <xf numFmtId="0" fontId="6" fillId="0" borderId="19" xfId="0" applyFont="1" applyFill="1" applyBorder="1" applyAlignment="1" applyProtection="1">
      <alignment horizontal="left" wrapText="1" indent="2"/>
      <protection locked="0"/>
    </xf>
    <xf numFmtId="0" fontId="6" fillId="0" borderId="19" xfId="0" applyFont="1" applyFill="1" applyBorder="1" applyAlignment="1" applyProtection="1">
      <alignment horizontal="left" wrapText="1"/>
      <protection locked="0"/>
    </xf>
    <xf numFmtId="43" fontId="6" fillId="0" borderId="14" xfId="0" applyNumberFormat="1" applyFont="1" applyBorder="1" applyAlignment="1" applyProtection="1">
      <protection locked="0"/>
    </xf>
    <xf numFmtId="43" fontId="6" fillId="0" borderId="16" xfId="0" applyNumberFormat="1" applyFont="1" applyBorder="1" applyAlignment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11" fillId="0" borderId="24" xfId="0" applyFont="1" applyFill="1" applyBorder="1" applyAlignment="1" applyProtection="1">
      <alignment horizontal="left" wrapText="1" indent="1"/>
      <protection locked="0"/>
    </xf>
    <xf numFmtId="43" fontId="6" fillId="2" borderId="21" xfId="0" applyNumberFormat="1" applyFont="1" applyFill="1" applyBorder="1" applyProtection="1">
      <protection locked="0"/>
    </xf>
    <xf numFmtId="43" fontId="6" fillId="2" borderId="22" xfId="0" applyNumberFormat="1" applyFont="1" applyFill="1" applyBorder="1" applyProtection="1">
      <protection locked="0"/>
    </xf>
    <xf numFmtId="0" fontId="5" fillId="4" borderId="19" xfId="0" applyFont="1" applyFill="1" applyBorder="1" applyAlignment="1" applyProtection="1">
      <alignment wrapText="1"/>
      <protection locked="0"/>
    </xf>
    <xf numFmtId="43" fontId="5" fillId="4" borderId="13" xfId="0" applyNumberFormat="1" applyFont="1" applyFill="1" applyBorder="1" applyProtection="1"/>
    <xf numFmtId="43" fontId="5" fillId="4" borderId="15" xfId="0" applyNumberFormat="1" applyFont="1" applyFill="1" applyBorder="1" applyProtection="1"/>
    <xf numFmtId="0" fontId="7" fillId="0" borderId="12" xfId="0" applyFont="1" applyBorder="1" applyAlignment="1" applyProtection="1">
      <alignment horizontal="center"/>
      <protection locked="0"/>
    </xf>
    <xf numFmtId="0" fontId="6" fillId="0" borderId="0" xfId="0" applyFont="1" applyBorder="1"/>
    <xf numFmtId="43" fontId="5" fillId="0" borderId="17" xfId="0" applyNumberFormat="1" applyFont="1" applyBorder="1" applyProtection="1"/>
    <xf numFmtId="43" fontId="5" fillId="5" borderId="14" xfId="0" applyNumberFormat="1" applyFont="1" applyFill="1" applyBorder="1" applyProtection="1">
      <protection locked="0"/>
    </xf>
    <xf numFmtId="43" fontId="5" fillId="5" borderId="17" xfId="0" applyNumberFormat="1" applyFont="1" applyFill="1" applyBorder="1" applyProtection="1"/>
    <xf numFmtId="43" fontId="6" fillId="0" borderId="19" xfId="1" applyFont="1" applyBorder="1" applyAlignment="1" applyProtection="1">
      <alignment horizontal="left" vertical="top" wrapText="1" indent="1"/>
      <protection locked="0"/>
    </xf>
    <xf numFmtId="43" fontId="5" fillId="0" borderId="19" xfId="1" applyFont="1" applyBorder="1" applyAlignment="1" applyProtection="1">
      <alignment vertical="top" wrapText="1"/>
      <protection locked="0"/>
    </xf>
    <xf numFmtId="43" fontId="6" fillId="0" borderId="19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6" fillId="2" borderId="19" xfId="0" applyFont="1" applyFill="1" applyBorder="1" applyAlignment="1" applyProtection="1">
      <alignment horizontal="left" indent="1"/>
      <protection locked="0"/>
    </xf>
    <xf numFmtId="43" fontId="5" fillId="4" borderId="14" xfId="0" applyNumberFormat="1" applyFont="1" applyFill="1" applyBorder="1" applyProtection="1">
      <protection locked="0"/>
    </xf>
    <xf numFmtId="43" fontId="5" fillId="4" borderId="17" xfId="0" applyNumberFormat="1" applyFont="1" applyFill="1" applyBorder="1" applyProtection="1"/>
    <xf numFmtId="0" fontId="5" fillId="0" borderId="19" xfId="0" applyFont="1" applyBorder="1" applyAlignment="1" applyProtection="1">
      <alignment horizontal="left"/>
      <protection locked="0"/>
    </xf>
    <xf numFmtId="43" fontId="5" fillId="0" borderId="14" xfId="0" applyNumberFormat="1" applyFont="1" applyBorder="1" applyProtection="1">
      <protection locked="0"/>
    </xf>
    <xf numFmtId="43" fontId="5" fillId="0" borderId="16" xfId="0" applyNumberFormat="1" applyFont="1" applyBorder="1" applyProtection="1">
      <protection locked="0"/>
    </xf>
    <xf numFmtId="0" fontId="6" fillId="0" borderId="19" xfId="0" applyFont="1" applyBorder="1" applyAlignment="1" applyProtection="1">
      <alignment horizontal="left" indent="2"/>
      <protection locked="0"/>
    </xf>
    <xf numFmtId="0" fontId="6" fillId="0" borderId="19" xfId="0" applyFont="1" applyBorder="1" applyAlignment="1" applyProtection="1">
      <alignment horizontal="left" indent="7"/>
      <protection locked="0"/>
    </xf>
    <xf numFmtId="0" fontId="11" fillId="0" borderId="19" xfId="0" applyFont="1" applyBorder="1" applyAlignment="1" applyProtection="1">
      <alignment horizontal="left" wrapText="1" indent="7"/>
      <protection locked="0"/>
    </xf>
    <xf numFmtId="0" fontId="6" fillId="0" borderId="19" xfId="0" applyFont="1" applyBorder="1" applyAlignment="1" applyProtection="1">
      <alignment horizontal="left" wrapText="1" indent="2"/>
      <protection locked="0"/>
    </xf>
    <xf numFmtId="43" fontId="6" fillId="0" borderId="14" xfId="0" applyNumberFormat="1" applyFont="1" applyBorder="1" applyAlignment="1" applyProtection="1">
      <alignment vertical="top" wrapText="1"/>
      <protection locked="0"/>
    </xf>
    <xf numFmtId="43" fontId="6" fillId="0" borderId="16" xfId="0" applyNumberFormat="1" applyFont="1" applyBorder="1" applyAlignment="1" applyProtection="1">
      <alignment vertical="top" wrapText="1"/>
      <protection locked="0"/>
    </xf>
    <xf numFmtId="0" fontId="7" fillId="0" borderId="19" xfId="0" applyFont="1" applyBorder="1" applyAlignment="1" applyProtection="1">
      <alignment horizontal="left" indent="2"/>
      <protection locked="0"/>
    </xf>
    <xf numFmtId="43" fontId="6" fillId="0" borderId="13" xfId="0" applyNumberFormat="1" applyFont="1" applyBorder="1"/>
    <xf numFmtId="43" fontId="6" fillId="0" borderId="16" xfId="0" applyNumberFormat="1" applyFont="1" applyBorder="1"/>
    <xf numFmtId="0" fontId="6" fillId="0" borderId="24" xfId="0" applyFont="1" applyBorder="1" applyAlignment="1" applyProtection="1">
      <alignment horizontal="left" indent="2"/>
      <protection locked="0"/>
    </xf>
    <xf numFmtId="0" fontId="5" fillId="4" borderId="23" xfId="0" applyFont="1" applyFill="1" applyBorder="1" applyProtection="1">
      <protection locked="0"/>
    </xf>
    <xf numFmtId="43" fontId="5" fillId="4" borderId="23" xfId="0" applyNumberFormat="1" applyFont="1" applyFill="1" applyBorder="1" applyProtection="1"/>
    <xf numFmtId="43" fontId="5" fillId="4" borderId="10" xfId="0" applyNumberFormat="1" applyFont="1" applyFill="1" applyBorder="1" applyProtection="1"/>
    <xf numFmtId="43" fontId="0" fillId="0" borderId="0" xfId="1" applyFont="1"/>
    <xf numFmtId="0" fontId="5" fillId="0" borderId="1" xfId="0" applyFont="1" applyBorder="1" applyAlignment="1" applyProtection="1">
      <alignment horizontal="center" vertical="top"/>
      <protection locked="0"/>
    </xf>
    <xf numFmtId="0" fontId="6" fillId="0" borderId="28" xfId="0" applyFont="1" applyBorder="1"/>
    <xf numFmtId="0" fontId="5" fillId="0" borderId="29" xfId="0" applyFont="1" applyBorder="1"/>
    <xf numFmtId="0" fontId="12" fillId="0" borderId="19" xfId="0" applyFont="1" applyBorder="1" applyAlignment="1" applyProtection="1">
      <alignment vertical="top"/>
      <protection locked="0"/>
    </xf>
    <xf numFmtId="43" fontId="6" fillId="0" borderId="13" xfId="0" applyNumberFormat="1" applyFont="1" applyBorder="1" applyAlignment="1" applyProtection="1">
      <alignment vertical="top"/>
      <protection locked="0"/>
    </xf>
    <xf numFmtId="43" fontId="5" fillId="0" borderId="15" xfId="0" applyNumberFormat="1" applyFont="1" applyBorder="1" applyProtection="1"/>
    <xf numFmtId="43" fontId="6" fillId="0" borderId="14" xfId="0" applyNumberFormat="1" applyFont="1" applyBorder="1" applyAlignment="1" applyProtection="1">
      <alignment vertical="top"/>
      <protection locked="0"/>
    </xf>
    <xf numFmtId="43" fontId="6" fillId="0" borderId="16" xfId="0" applyNumberFormat="1" applyFont="1" applyBorder="1" applyAlignment="1" applyProtection="1">
      <alignment vertical="top"/>
      <protection locked="0"/>
    </xf>
    <xf numFmtId="0" fontId="13" fillId="0" borderId="19" xfId="0" applyFont="1" applyBorder="1" applyAlignment="1" applyProtection="1">
      <alignment vertical="top"/>
      <protection locked="0"/>
    </xf>
    <xf numFmtId="0" fontId="6" fillId="0" borderId="19" xfId="0" applyFont="1" applyBorder="1" applyAlignment="1" applyProtection="1">
      <alignment horizontal="left" vertical="top" indent="2"/>
      <protection locked="0"/>
    </xf>
    <xf numFmtId="43" fontId="6" fillId="0" borderId="21" xfId="0" applyNumberFormat="1" applyFont="1" applyBorder="1" applyAlignment="1" applyProtection="1">
      <alignment vertical="top"/>
      <protection locked="0"/>
    </xf>
    <xf numFmtId="43" fontId="6" fillId="0" borderId="22" xfId="0" applyNumberFormat="1" applyFont="1" applyBorder="1" applyAlignment="1" applyProtection="1">
      <alignment vertical="top"/>
      <protection locked="0"/>
    </xf>
    <xf numFmtId="43" fontId="5" fillId="2" borderId="30" xfId="0" applyNumberFormat="1" applyFont="1" applyFill="1" applyBorder="1" applyProtection="1"/>
    <xf numFmtId="0" fontId="5" fillId="0" borderId="18" xfId="0" applyFont="1" applyBorder="1" applyAlignment="1" applyProtection="1">
      <alignment horizontal="center" vertical="top"/>
      <protection locked="0"/>
    </xf>
    <xf numFmtId="43" fontId="5" fillId="4" borderId="23" xfId="0" applyNumberFormat="1" applyFont="1" applyFill="1" applyBorder="1"/>
    <xf numFmtId="43" fontId="5" fillId="4" borderId="25" xfId="0" applyNumberFormat="1" applyFont="1" applyFill="1" applyBorder="1"/>
    <xf numFmtId="0" fontId="5" fillId="0" borderId="18" xfId="0" applyFont="1" applyBorder="1" applyAlignment="1" applyProtection="1">
      <alignment horizontal="center"/>
      <protection locked="0"/>
    </xf>
    <xf numFmtId="0" fontId="6" fillId="0" borderId="16" xfId="0" applyFont="1" applyBorder="1"/>
    <xf numFmtId="0" fontId="5" fillId="0" borderId="18" xfId="0" applyFont="1" applyBorder="1" applyAlignment="1" applyProtection="1">
      <alignment horizontal="left"/>
      <protection locked="0"/>
    </xf>
    <xf numFmtId="0" fontId="6" fillId="0" borderId="14" xfId="0" applyFont="1" applyBorder="1"/>
    <xf numFmtId="0" fontId="6" fillId="0" borderId="18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31" xfId="0" applyFont="1" applyBorder="1" applyAlignment="1" applyProtection="1">
      <alignment horizontal="left" vertical="top" wrapText="1"/>
      <protection locked="0"/>
    </xf>
    <xf numFmtId="43" fontId="6" fillId="0" borderId="32" xfId="0" applyNumberFormat="1" applyFont="1" applyBorder="1" applyAlignment="1" applyProtection="1">
      <alignment vertical="top" wrapText="1"/>
      <protection locked="0"/>
    </xf>
    <xf numFmtId="43" fontId="6" fillId="0" borderId="33" xfId="0" applyNumberFormat="1" applyFont="1" applyBorder="1" applyAlignment="1" applyProtection="1">
      <alignment vertical="top" wrapText="1"/>
      <protection locked="0"/>
    </xf>
    <xf numFmtId="43" fontId="5" fillId="2" borderId="34" xfId="0" applyNumberFormat="1" applyFont="1" applyFill="1" applyBorder="1" applyProtection="1"/>
    <xf numFmtId="0" fontId="5" fillId="0" borderId="12" xfId="0" applyFont="1" applyBorder="1" applyAlignment="1" applyProtection="1">
      <alignment horizontal="left" vertical="center" wrapText="1"/>
      <protection locked="0"/>
    </xf>
    <xf numFmtId="43" fontId="5" fillId="4" borderId="6" xfId="0" applyNumberFormat="1" applyFont="1" applyFill="1" applyBorder="1" applyAlignment="1" applyProtection="1">
      <alignment vertical="center" wrapText="1"/>
    </xf>
    <xf numFmtId="43" fontId="5" fillId="4" borderId="33" xfId="0" applyNumberFormat="1" applyFont="1" applyFill="1" applyBorder="1" applyAlignment="1" applyProtection="1">
      <alignment vertical="center" wrapText="1"/>
    </xf>
    <xf numFmtId="43" fontId="5" fillId="4" borderId="35" xfId="0" applyNumberFormat="1" applyFont="1" applyFill="1" applyBorder="1" applyProtection="1"/>
    <xf numFmtId="0" fontId="6" fillId="0" borderId="20" xfId="0" applyFont="1" applyBorder="1" applyAlignment="1" applyProtection="1">
      <alignment horizontal="left"/>
      <protection locked="0"/>
    </xf>
    <xf numFmtId="43" fontId="6" fillId="0" borderId="21" xfId="0" applyNumberFormat="1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wrapText="1"/>
      <protection locked="0"/>
    </xf>
    <xf numFmtId="43" fontId="5" fillId="4" borderId="10" xfId="0" applyNumberFormat="1" applyFont="1" applyFill="1" applyBorder="1" applyAlignment="1" applyProtection="1">
      <alignment vertical="top" wrapText="1"/>
    </xf>
    <xf numFmtId="0" fontId="6" fillId="0" borderId="20" xfId="0" applyFont="1" applyBorder="1" applyAlignment="1" applyProtection="1">
      <alignment horizontal="left" vertical="center" wrapText="1"/>
      <protection locked="0"/>
    </xf>
    <xf numFmtId="43" fontId="6" fillId="0" borderId="21" xfId="0" applyNumberFormat="1" applyFont="1" applyBorder="1" applyAlignment="1" applyProtection="1">
      <alignment vertical="center" wrapText="1"/>
      <protection locked="0"/>
    </xf>
    <xf numFmtId="43" fontId="6" fillId="0" borderId="22" xfId="0" applyNumberFormat="1" applyFont="1" applyBorder="1" applyAlignment="1" applyProtection="1">
      <alignment vertical="center" wrapText="1"/>
      <protection locked="0"/>
    </xf>
    <xf numFmtId="43" fontId="6" fillId="0" borderId="21" xfId="0" applyNumberFormat="1" applyFont="1" applyBorder="1" applyAlignment="1" applyProtection="1">
      <alignment vertical="center"/>
      <protection locked="0"/>
    </xf>
    <xf numFmtId="43" fontId="6" fillId="0" borderId="22" xfId="0" applyNumberFormat="1" applyFont="1" applyBorder="1" applyAlignment="1" applyProtection="1">
      <alignment vertic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left"/>
      <protection locked="0"/>
    </xf>
    <xf numFmtId="43" fontId="5" fillId="5" borderId="10" xfId="0" applyNumberFormat="1" applyFont="1" applyFill="1" applyBorder="1" applyAlignment="1" applyProtection="1">
      <alignment vertical="top" wrapText="1"/>
    </xf>
    <xf numFmtId="43" fontId="5" fillId="5" borderId="35" xfId="0" applyNumberFormat="1" applyFont="1" applyFill="1" applyBorder="1" applyProtection="1"/>
    <xf numFmtId="0" fontId="6" fillId="0" borderId="20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43" fontId="5" fillId="4" borderId="36" xfId="0" applyNumberFormat="1" applyFont="1" applyFill="1" applyBorder="1" applyAlignment="1" applyProtection="1">
      <alignment vertical="top" wrapText="1"/>
    </xf>
    <xf numFmtId="0" fontId="5" fillId="0" borderId="19" xfId="0" applyFont="1" applyBorder="1" applyAlignment="1" applyProtection="1">
      <alignment horizontal="center"/>
      <protection locked="0"/>
    </xf>
    <xf numFmtId="43" fontId="6" fillId="0" borderId="22" xfId="0" applyNumberFormat="1" applyFont="1" applyBorder="1" applyAlignment="1" applyProtection="1">
      <alignment vertical="top" wrapText="1"/>
      <protection locked="0"/>
    </xf>
    <xf numFmtId="43" fontId="5" fillId="4" borderId="3" xfId="0" applyNumberFormat="1" applyFont="1" applyFill="1" applyBorder="1" applyProtection="1"/>
    <xf numFmtId="43" fontId="5" fillId="4" borderId="37" xfId="0" applyNumberFormat="1" applyFont="1" applyFill="1" applyBorder="1" applyProtection="1"/>
    <xf numFmtId="0" fontId="5" fillId="6" borderId="6" xfId="0" applyFont="1" applyFill="1" applyBorder="1" applyAlignment="1" applyProtection="1">
      <alignment horizontal="left"/>
      <protection locked="0"/>
    </xf>
    <xf numFmtId="43" fontId="5" fillId="6" borderId="26" xfId="0" applyNumberFormat="1" applyFont="1" applyFill="1" applyBorder="1" applyProtection="1"/>
    <xf numFmtId="0" fontId="5" fillId="3" borderId="6" xfId="0" applyFont="1" applyFill="1" applyBorder="1" applyProtection="1">
      <protection locked="0"/>
    </xf>
    <xf numFmtId="43" fontId="5" fillId="3" borderId="35" xfId="0" applyNumberFormat="1" applyFont="1" applyFill="1" applyBorder="1" applyProtection="1">
      <protection locked="0"/>
    </xf>
    <xf numFmtId="43" fontId="5" fillId="3" borderId="35" xfId="0" applyNumberFormat="1" applyFont="1" applyFill="1" applyBorder="1" applyProtection="1"/>
    <xf numFmtId="0" fontId="15" fillId="7" borderId="1" xfId="0" applyFont="1" applyFill="1" applyBorder="1" applyAlignment="1" applyProtection="1">
      <alignment horizontal="left" vertical="top"/>
      <protection locked="0"/>
    </xf>
    <xf numFmtId="0" fontId="9" fillId="7" borderId="2" xfId="0" applyFont="1" applyFill="1" applyBorder="1"/>
    <xf numFmtId="0" fontId="7" fillId="7" borderId="3" xfId="0" applyFont="1" applyFill="1" applyBorder="1"/>
    <xf numFmtId="0" fontId="9" fillId="0" borderId="4" xfId="0" applyFont="1" applyBorder="1" applyProtection="1">
      <protection locked="0"/>
    </xf>
    <xf numFmtId="43" fontId="9" fillId="0" borderId="0" xfId="0" applyNumberFormat="1" applyFont="1" applyBorder="1" applyProtection="1">
      <protection locked="0"/>
    </xf>
    <xf numFmtId="43" fontId="7" fillId="0" borderId="5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43" fontId="6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17" fillId="0" borderId="4" xfId="0" applyFont="1" applyBorder="1" applyProtection="1">
      <protection locked="0"/>
    </xf>
    <xf numFmtId="43" fontId="6" fillId="0" borderId="0" xfId="1" applyNumberFormat="1" applyFont="1" applyBorder="1" applyProtection="1">
      <protection locked="0"/>
    </xf>
    <xf numFmtId="43" fontId="5" fillId="0" borderId="5" xfId="1" applyNumberFormat="1" applyFont="1" applyBorder="1" applyProtection="1">
      <protection locked="0"/>
    </xf>
    <xf numFmtId="0" fontId="18" fillId="0" borderId="4" xfId="0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5" xfId="1" applyFont="1" applyBorder="1" applyProtection="1">
      <protection locked="0"/>
    </xf>
    <xf numFmtId="0" fontId="19" fillId="0" borderId="4" xfId="0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5" xfId="0" applyFont="1" applyBorder="1" applyAlignment="1" applyProtection="1">
      <protection locked="0"/>
    </xf>
    <xf numFmtId="0" fontId="21" fillId="0" borderId="4" xfId="0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22" fillId="0" borderId="6" xfId="0" applyFont="1" applyBorder="1" applyProtection="1">
      <protection locked="0"/>
    </xf>
    <xf numFmtId="43" fontId="6" fillId="0" borderId="7" xfId="0" applyNumberFormat="1" applyFont="1" applyBorder="1" applyProtection="1">
      <protection locked="0"/>
    </xf>
    <xf numFmtId="43" fontId="5" fillId="0" borderId="8" xfId="0" applyNumberFormat="1" applyFont="1" applyBorder="1" applyProtection="1">
      <protection locked="0"/>
    </xf>
    <xf numFmtId="0" fontId="2" fillId="0" borderId="9" xfId="0" applyFont="1" applyBorder="1" applyAlignment="1">
      <alignment horizontal="center" wrapText="1"/>
    </xf>
    <xf numFmtId="43" fontId="2" fillId="0" borderId="36" xfId="1" applyFont="1" applyBorder="1" applyAlignment="1">
      <alignment horizontal="left" wrapText="1"/>
    </xf>
    <xf numFmtId="43" fontId="2" fillId="0" borderId="36" xfId="1" applyFont="1" applyBorder="1" applyAlignment="1">
      <alignment horizontal="center"/>
    </xf>
    <xf numFmtId="43" fontId="2" fillId="0" borderId="36" xfId="1" applyFont="1" applyBorder="1" applyAlignment="1">
      <alignment horizontal="center" wrapText="1"/>
    </xf>
    <xf numFmtId="43" fontId="24" fillId="0" borderId="36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1" fillId="0" borderId="0" xfId="1" applyFont="1"/>
    <xf numFmtId="0" fontId="0" fillId="0" borderId="27" xfId="0" applyBorder="1"/>
    <xf numFmtId="43" fontId="1" fillId="0" borderId="38" xfId="1" applyFont="1" applyBorder="1"/>
    <xf numFmtId="43" fontId="1" fillId="0" borderId="17" xfId="1" applyFont="1" applyBorder="1"/>
    <xf numFmtId="0" fontId="0" fillId="0" borderId="19" xfId="0" applyBorder="1"/>
    <xf numFmtId="43" fontId="0" fillId="0" borderId="13" xfId="0" applyNumberFormat="1" applyBorder="1"/>
    <xf numFmtId="43" fontId="1" fillId="0" borderId="13" xfId="1" applyFont="1" applyBorder="1"/>
    <xf numFmtId="0" fontId="0" fillId="0" borderId="24" xfId="0" applyBorder="1"/>
    <xf numFmtId="43" fontId="0" fillId="0" borderId="39" xfId="0" applyNumberFormat="1" applyBorder="1"/>
    <xf numFmtId="43" fontId="1" fillId="0" borderId="39" xfId="1" applyFont="1" applyBorder="1"/>
    <xf numFmtId="43" fontId="0" fillId="0" borderId="39" xfId="0" applyNumberFormat="1" applyFont="1" applyBorder="1"/>
    <xf numFmtId="0" fontId="2" fillId="0" borderId="9" xfId="0" applyFont="1" applyBorder="1"/>
    <xf numFmtId="43" fontId="2" fillId="0" borderId="36" xfId="0" applyNumberFormat="1" applyFont="1" applyBorder="1"/>
    <xf numFmtId="43" fontId="2" fillId="0" borderId="11" xfId="0" applyNumberFormat="1" applyFont="1" applyBorder="1"/>
    <xf numFmtId="43" fontId="2" fillId="0" borderId="40" xfId="0" applyNumberFormat="1" applyFont="1" applyBorder="1"/>
    <xf numFmtId="0" fontId="0" fillId="0" borderId="36" xfId="0" applyBorder="1"/>
    <xf numFmtId="43" fontId="0" fillId="0" borderId="11" xfId="0" applyNumberFormat="1" applyBorder="1"/>
    <xf numFmtId="43" fontId="0" fillId="0" borderId="38" xfId="0" applyNumberFormat="1" applyBorder="1"/>
    <xf numFmtId="43" fontId="2" fillId="0" borderId="41" xfId="0" applyNumberFormat="1" applyFont="1" applyBorder="1"/>
    <xf numFmtId="43" fontId="2" fillId="0" borderId="42" xfId="0" applyNumberFormat="1" applyFont="1" applyBorder="1"/>
    <xf numFmtId="0" fontId="2" fillId="0" borderId="23" xfId="0" applyFont="1" applyBorder="1"/>
    <xf numFmtId="43" fontId="2" fillId="0" borderId="9" xfId="0" applyNumberFormat="1" applyFont="1" applyBorder="1"/>
    <xf numFmtId="0" fontId="0" fillId="0" borderId="43" xfId="0" applyBorder="1"/>
    <xf numFmtId="43" fontId="2" fillId="0" borderId="44" xfId="0" applyNumberFormat="1" applyFont="1" applyBorder="1"/>
    <xf numFmtId="0" fontId="0" fillId="0" borderId="13" xfId="0" applyBorder="1"/>
    <xf numFmtId="43" fontId="2" fillId="0" borderId="13" xfId="0" applyNumberFormat="1" applyFont="1" applyBorder="1"/>
    <xf numFmtId="0" fontId="0" fillId="0" borderId="39" xfId="0" applyBorder="1"/>
    <xf numFmtId="43" fontId="2" fillId="0" borderId="39" xfId="0" applyNumberFormat="1" applyFont="1" applyBorder="1"/>
    <xf numFmtId="0" fontId="0" fillId="0" borderId="45" xfId="0" applyBorder="1"/>
    <xf numFmtId="43" fontId="1" fillId="0" borderId="44" xfId="1" applyFont="1" applyBorder="1"/>
    <xf numFmtId="43" fontId="1" fillId="0" borderId="30" xfId="1" applyFont="1" applyBorder="1"/>
    <xf numFmtId="0" fontId="2" fillId="0" borderId="43" xfId="0" applyFont="1" applyBorder="1"/>
    <xf numFmtId="0" fontId="0" fillId="0" borderId="44" xfId="0" applyBorder="1"/>
    <xf numFmtId="43" fontId="2" fillId="0" borderId="30" xfId="0" applyNumberFormat="1" applyFont="1" applyBorder="1"/>
    <xf numFmtId="0" fontId="24" fillId="0" borderId="9" xfId="0" applyFont="1" applyBorder="1"/>
    <xf numFmtId="43" fontId="0" fillId="0" borderId="0" xfId="0" applyNumberFormat="1"/>
    <xf numFmtId="4" fontId="0" fillId="0" borderId="0" xfId="0" applyNumberFormat="1"/>
    <xf numFmtId="0" fontId="25" fillId="0" borderId="1" xfId="0" applyFont="1" applyBorder="1" applyAlignment="1" applyProtection="1">
      <alignment horizontal="center" wrapText="1"/>
      <protection locked="0"/>
    </xf>
    <xf numFmtId="0" fontId="25" fillId="0" borderId="2" xfId="0" applyFont="1" applyBorder="1" applyAlignment="1" applyProtection="1">
      <alignment horizontal="center" wrapText="1"/>
      <protection locked="0"/>
    </xf>
    <xf numFmtId="0" fontId="25" fillId="0" borderId="3" xfId="0" applyFont="1" applyBorder="1" applyAlignment="1" applyProtection="1">
      <alignment horizontal="center" wrapText="1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43" fontId="23" fillId="0" borderId="7" xfId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tabSelected="1" topLeftCell="A317" zoomScaleNormal="100" workbookViewId="0">
      <selection activeCell="F331" sqref="F331"/>
    </sheetView>
  </sheetViews>
  <sheetFormatPr defaultRowHeight="15" x14ac:dyDescent="0.25"/>
  <cols>
    <col min="1" max="1" width="46.85546875" style="1" customWidth="1"/>
    <col min="2" max="3" width="18.5703125" style="2" customWidth="1"/>
    <col min="4" max="4" width="20" style="3" customWidth="1"/>
    <col min="6" max="6" width="18.28515625" customWidth="1"/>
    <col min="7" max="7" width="16.85546875" bestFit="1" customWidth="1"/>
    <col min="8" max="8" width="11" bestFit="1" customWidth="1"/>
  </cols>
  <sheetData>
    <row r="1" spans="1:4" ht="15.75" thickBot="1" x14ac:dyDescent="0.3"/>
    <row r="2" spans="1:4" ht="29.25" customHeight="1" x14ac:dyDescent="0.45">
      <c r="A2" s="212" t="s">
        <v>0</v>
      </c>
      <c r="B2" s="213"/>
      <c r="C2" s="213"/>
      <c r="D2" s="214"/>
    </row>
    <row r="3" spans="1:4" ht="19.5" x14ac:dyDescent="0.4">
      <c r="A3" s="215" t="s">
        <v>1</v>
      </c>
      <c r="B3" s="216"/>
      <c r="C3" s="216"/>
      <c r="D3" s="217"/>
    </row>
    <row r="4" spans="1:4" ht="23.25" customHeight="1" thickBot="1" x14ac:dyDescent="0.45">
      <c r="A4" s="218" t="s">
        <v>2</v>
      </c>
      <c r="B4" s="219"/>
      <c r="C4" s="219"/>
      <c r="D4" s="220"/>
    </row>
    <row r="5" spans="1:4" ht="17.25" thickBot="1" x14ac:dyDescent="0.35">
      <c r="A5" s="4" t="s">
        <v>238</v>
      </c>
      <c r="B5" s="5"/>
      <c r="C5" s="5"/>
      <c r="D5" s="6"/>
    </row>
    <row r="6" spans="1:4" ht="17.25" thickBot="1" x14ac:dyDescent="0.35">
      <c r="A6" s="7" t="s">
        <v>3</v>
      </c>
      <c r="B6" s="8" t="s">
        <v>4</v>
      </c>
      <c r="C6" s="8" t="s">
        <v>5</v>
      </c>
      <c r="D6" s="9" t="s">
        <v>6</v>
      </c>
    </row>
    <row r="7" spans="1:4" ht="16.5" x14ac:dyDescent="0.3">
      <c r="A7" s="10" t="s">
        <v>7</v>
      </c>
      <c r="B7" s="11">
        <v>45998765</v>
      </c>
      <c r="C7" s="12">
        <v>16789401</v>
      </c>
      <c r="D7" s="13">
        <f>B7</f>
        <v>45998765</v>
      </c>
    </row>
    <row r="8" spans="1:4" ht="15" customHeight="1" x14ac:dyDescent="0.3">
      <c r="A8" s="14" t="s">
        <v>8</v>
      </c>
      <c r="B8" s="15"/>
      <c r="C8" s="16"/>
      <c r="D8" s="17">
        <f>SUM(B8:B8)</f>
        <v>0</v>
      </c>
    </row>
    <row r="9" spans="1:4" ht="16.5" x14ac:dyDescent="0.3">
      <c r="A9" s="18" t="s">
        <v>9</v>
      </c>
      <c r="B9" s="12">
        <v>16789401</v>
      </c>
      <c r="C9" s="12">
        <v>4098220.87</v>
      </c>
      <c r="D9" s="13">
        <f>C9</f>
        <v>4098220.87</v>
      </c>
    </row>
    <row r="10" spans="1:4" ht="15" customHeight="1" x14ac:dyDescent="0.3">
      <c r="A10" s="19" t="s">
        <v>10</v>
      </c>
      <c r="B10" s="20"/>
      <c r="C10" s="21"/>
      <c r="D10" s="17">
        <f>SUM(B10:B10)</f>
        <v>0</v>
      </c>
    </row>
    <row r="11" spans="1:4" ht="16.5" x14ac:dyDescent="0.3">
      <c r="A11" s="22"/>
      <c r="B11" s="23"/>
      <c r="C11" s="23"/>
      <c r="D11" s="24"/>
    </row>
    <row r="12" spans="1:4" ht="16.5" x14ac:dyDescent="0.3">
      <c r="A12" s="25" t="s">
        <v>11</v>
      </c>
      <c r="B12" s="20"/>
      <c r="C12" s="20"/>
      <c r="D12" s="26"/>
    </row>
    <row r="13" spans="1:4" ht="16.5" x14ac:dyDescent="0.3">
      <c r="A13" s="27" t="s">
        <v>12</v>
      </c>
      <c r="B13" s="20"/>
      <c r="C13" s="20"/>
      <c r="D13" s="26"/>
    </row>
    <row r="14" spans="1:4" ht="16.5" x14ac:dyDescent="0.3">
      <c r="A14" s="28" t="s">
        <v>13</v>
      </c>
      <c r="B14" s="20">
        <v>8546222.8699999992</v>
      </c>
      <c r="C14" s="21">
        <v>8988754.2300000004</v>
      </c>
      <c r="D14" s="17">
        <f>SUM(B14:C14)</f>
        <v>17534977.100000001</v>
      </c>
    </row>
    <row r="15" spans="1:4" ht="16.5" x14ac:dyDescent="0.3">
      <c r="A15" s="28" t="s">
        <v>14</v>
      </c>
      <c r="B15" s="20"/>
      <c r="C15" s="21"/>
      <c r="D15" s="17">
        <f t="shared" ref="D15:D17" si="0">SUM(B15:C15)</f>
        <v>0</v>
      </c>
    </row>
    <row r="16" spans="1:4" ht="16.5" x14ac:dyDescent="0.3">
      <c r="A16" s="28" t="s">
        <v>15</v>
      </c>
      <c r="B16" s="20"/>
      <c r="C16" s="21"/>
      <c r="D16" s="17">
        <f t="shared" si="0"/>
        <v>0</v>
      </c>
    </row>
    <row r="17" spans="1:7" ht="17.25" thickBot="1" x14ac:dyDescent="0.35">
      <c r="A17" s="29" t="s">
        <v>16</v>
      </c>
      <c r="B17" s="30">
        <v>3262657.76</v>
      </c>
      <c r="C17" s="31">
        <v>2220452.65</v>
      </c>
      <c r="D17" s="17">
        <f t="shared" si="0"/>
        <v>5483110.4100000001</v>
      </c>
    </row>
    <row r="18" spans="1:7" ht="17.25" thickBot="1" x14ac:dyDescent="0.35">
      <c r="A18" s="32" t="s">
        <v>17</v>
      </c>
      <c r="B18" s="33">
        <f>SUM(B14:B17)</f>
        <v>11808880.629999999</v>
      </c>
      <c r="C18" s="33">
        <f>SUM(C14:C17)</f>
        <v>11209206.880000001</v>
      </c>
      <c r="D18" s="34">
        <f>SUM(B18:C18)</f>
        <v>23018087.509999998</v>
      </c>
    </row>
    <row r="19" spans="1:7" ht="16.5" x14ac:dyDescent="0.3">
      <c r="A19" s="35" t="s">
        <v>18</v>
      </c>
      <c r="B19" s="20">
        <v>1510230</v>
      </c>
      <c r="C19" s="21">
        <v>2171000</v>
      </c>
      <c r="D19" s="17">
        <f>SUM(B19:C19)</f>
        <v>3681230</v>
      </c>
      <c r="F19" s="36"/>
      <c r="G19" s="36"/>
    </row>
    <row r="20" spans="1:7" ht="16.5" x14ac:dyDescent="0.3">
      <c r="A20" s="35" t="s">
        <v>19</v>
      </c>
      <c r="B20" s="20">
        <v>315200</v>
      </c>
      <c r="C20" s="21">
        <v>421000</v>
      </c>
      <c r="D20" s="17">
        <f t="shared" ref="D20:D30" si="1">SUM(B20:C20)</f>
        <v>736200</v>
      </c>
    </row>
    <row r="21" spans="1:7" ht="16.5" x14ac:dyDescent="0.3">
      <c r="A21" s="35" t="s">
        <v>20</v>
      </c>
      <c r="B21" s="20">
        <v>58210</v>
      </c>
      <c r="C21" s="21">
        <v>78635.5</v>
      </c>
      <c r="D21" s="17">
        <f t="shared" si="1"/>
        <v>136845.5</v>
      </c>
    </row>
    <row r="22" spans="1:7" ht="16.5" x14ac:dyDescent="0.3">
      <c r="A22" s="35" t="s">
        <v>21</v>
      </c>
      <c r="B22" s="20">
        <v>2610200</v>
      </c>
      <c r="C22" s="21">
        <v>1250900</v>
      </c>
      <c r="D22" s="17">
        <f t="shared" si="1"/>
        <v>3861100</v>
      </c>
    </row>
    <row r="23" spans="1:7" ht="16.5" x14ac:dyDescent="0.3">
      <c r="A23" s="35" t="s">
        <v>22</v>
      </c>
      <c r="B23" s="20">
        <v>423000</v>
      </c>
      <c r="C23" s="21">
        <v>37000</v>
      </c>
      <c r="D23" s="17">
        <f t="shared" si="1"/>
        <v>460000</v>
      </c>
    </row>
    <row r="24" spans="1:7" ht="16.5" x14ac:dyDescent="0.3">
      <c r="A24" s="35" t="s">
        <v>23</v>
      </c>
      <c r="B24" s="20"/>
      <c r="C24" s="21"/>
      <c r="D24" s="17">
        <f t="shared" si="1"/>
        <v>0</v>
      </c>
    </row>
    <row r="25" spans="1:7" ht="16.5" x14ac:dyDescent="0.3">
      <c r="A25" s="35" t="s">
        <v>24</v>
      </c>
      <c r="B25" s="20"/>
      <c r="C25" s="21"/>
      <c r="D25" s="17">
        <f t="shared" si="1"/>
        <v>0</v>
      </c>
    </row>
    <row r="26" spans="1:7" ht="16.5" x14ac:dyDescent="0.3">
      <c r="A26" s="35" t="s">
        <v>25</v>
      </c>
      <c r="B26" s="20"/>
      <c r="C26" s="21"/>
      <c r="D26" s="17">
        <f t="shared" si="1"/>
        <v>0</v>
      </c>
    </row>
    <row r="27" spans="1:7" ht="16.5" x14ac:dyDescent="0.3">
      <c r="A27" s="35" t="s">
        <v>26</v>
      </c>
      <c r="B27" s="20"/>
      <c r="C27" s="21">
        <v>410900</v>
      </c>
      <c r="D27" s="17">
        <f t="shared" si="1"/>
        <v>410900</v>
      </c>
    </row>
    <row r="28" spans="1:7" ht="16.5" x14ac:dyDescent="0.3">
      <c r="A28" s="35" t="s">
        <v>27</v>
      </c>
      <c r="B28" s="20"/>
      <c r="C28" s="21"/>
      <c r="D28" s="17">
        <f t="shared" si="1"/>
        <v>0</v>
      </c>
    </row>
    <row r="29" spans="1:7" ht="16.5" x14ac:dyDescent="0.3">
      <c r="A29" s="35" t="s">
        <v>28</v>
      </c>
      <c r="B29" s="20"/>
      <c r="C29" s="21"/>
      <c r="D29" s="17">
        <f t="shared" si="1"/>
        <v>0</v>
      </c>
    </row>
    <row r="30" spans="1:7" ht="17.25" thickBot="1" x14ac:dyDescent="0.35">
      <c r="A30" s="37" t="s">
        <v>29</v>
      </c>
      <c r="B30" s="30"/>
      <c r="C30" s="31"/>
      <c r="D30" s="17">
        <f t="shared" si="1"/>
        <v>0</v>
      </c>
    </row>
    <row r="31" spans="1:7" ht="17.25" thickBot="1" x14ac:dyDescent="0.35">
      <c r="A31" s="32" t="s">
        <v>30</v>
      </c>
      <c r="B31" s="33">
        <f>SUM(B19:B30)</f>
        <v>4916840</v>
      </c>
      <c r="C31" s="38">
        <f>SUM(C19:C30)</f>
        <v>4369435.5</v>
      </c>
      <c r="D31" s="39">
        <f>SUM(B31:C31)</f>
        <v>9286275.5</v>
      </c>
    </row>
    <row r="32" spans="1:7" ht="16.5" x14ac:dyDescent="0.3">
      <c r="A32" s="40" t="s">
        <v>31</v>
      </c>
      <c r="B32" s="21"/>
      <c r="C32" s="21"/>
      <c r="D32" s="17">
        <f>SUM(B32:C32)</f>
        <v>0</v>
      </c>
    </row>
    <row r="33" spans="1:4" ht="16.5" x14ac:dyDescent="0.3">
      <c r="A33" s="41" t="s">
        <v>32</v>
      </c>
      <c r="B33" s="20"/>
      <c r="C33" s="21"/>
      <c r="D33" s="17"/>
    </row>
    <row r="34" spans="1:4" ht="16.5" x14ac:dyDescent="0.3">
      <c r="A34" s="35" t="s">
        <v>33</v>
      </c>
      <c r="B34" s="20"/>
      <c r="C34" s="21"/>
      <c r="D34" s="17">
        <f>SUM(B34:C34)</f>
        <v>0</v>
      </c>
    </row>
    <row r="35" spans="1:4" ht="16.5" x14ac:dyDescent="0.3">
      <c r="A35" s="27" t="s">
        <v>34</v>
      </c>
      <c r="B35" s="20"/>
      <c r="C35" s="21"/>
      <c r="D35" s="17"/>
    </row>
    <row r="36" spans="1:4" ht="16.5" x14ac:dyDescent="0.3">
      <c r="A36" s="42" t="s">
        <v>35</v>
      </c>
      <c r="B36" s="20">
        <v>413134934.88999999</v>
      </c>
      <c r="C36" s="21">
        <v>587201811.88999999</v>
      </c>
      <c r="D36" s="17">
        <f t="shared" ref="D36:D64" si="2">SUM(B36:C36)</f>
        <v>1000336746.78</v>
      </c>
    </row>
    <row r="37" spans="1:4" ht="16.5" x14ac:dyDescent="0.3">
      <c r="A37" s="42" t="s">
        <v>36</v>
      </c>
      <c r="B37" s="20">
        <v>780625062.65999997</v>
      </c>
      <c r="C37" s="21">
        <v>761243558.22000003</v>
      </c>
      <c r="D37" s="17">
        <f t="shared" si="2"/>
        <v>1541868620.8800001</v>
      </c>
    </row>
    <row r="38" spans="1:4" ht="16.5" x14ac:dyDescent="0.3">
      <c r="A38" s="43" t="s">
        <v>37</v>
      </c>
      <c r="B38" s="44">
        <v>36034543.18</v>
      </c>
      <c r="C38" s="45">
        <v>37601473.410000004</v>
      </c>
      <c r="D38" s="17">
        <f t="shared" si="2"/>
        <v>73636016.590000004</v>
      </c>
    </row>
    <row r="39" spans="1:4" ht="16.5" x14ac:dyDescent="0.3">
      <c r="A39" s="42" t="s">
        <v>38</v>
      </c>
      <c r="B39" s="20">
        <v>44144700.289999999</v>
      </c>
      <c r="C39" s="21"/>
      <c r="D39" s="17">
        <f t="shared" si="2"/>
        <v>44144700.289999999</v>
      </c>
    </row>
    <row r="40" spans="1:4" ht="16.5" x14ac:dyDescent="0.3">
      <c r="A40" s="46" t="s">
        <v>39</v>
      </c>
      <c r="B40" s="20"/>
      <c r="C40" s="21"/>
      <c r="D40" s="17">
        <f t="shared" si="2"/>
        <v>0</v>
      </c>
    </row>
    <row r="41" spans="1:4" ht="16.5" x14ac:dyDescent="0.3">
      <c r="A41" s="46" t="s">
        <v>40</v>
      </c>
      <c r="B41" s="20">
        <v>17942692.02</v>
      </c>
      <c r="C41" s="21">
        <v>18865114.669999998</v>
      </c>
      <c r="D41" s="17">
        <f t="shared" si="2"/>
        <v>36807806.689999998</v>
      </c>
    </row>
    <row r="42" spans="1:4" ht="16.5" x14ac:dyDescent="0.3">
      <c r="A42" s="46" t="s">
        <v>41</v>
      </c>
      <c r="B42" s="20"/>
      <c r="C42" s="21"/>
      <c r="D42" s="17">
        <f t="shared" si="2"/>
        <v>0</v>
      </c>
    </row>
    <row r="43" spans="1:4" ht="16.5" x14ac:dyDescent="0.3">
      <c r="A43" s="46" t="s">
        <v>42</v>
      </c>
      <c r="B43" s="20"/>
      <c r="C43" s="21"/>
      <c r="D43" s="17">
        <f t="shared" si="2"/>
        <v>0</v>
      </c>
    </row>
    <row r="44" spans="1:4" ht="16.5" x14ac:dyDescent="0.3">
      <c r="A44" s="42" t="s">
        <v>43</v>
      </c>
      <c r="B44" s="20">
        <v>134721510.09</v>
      </c>
      <c r="C44" s="21">
        <v>41635343.579999998</v>
      </c>
      <c r="D44" s="17">
        <f t="shared" si="2"/>
        <v>176356853.67000002</v>
      </c>
    </row>
    <row r="45" spans="1:4" ht="16.5" x14ac:dyDescent="0.3">
      <c r="A45" s="46" t="s">
        <v>44</v>
      </c>
      <c r="B45" s="20">
        <v>6088588.8300000001</v>
      </c>
      <c r="C45" s="21"/>
      <c r="D45" s="17">
        <f t="shared" si="2"/>
        <v>6088588.8300000001</v>
      </c>
    </row>
    <row r="46" spans="1:4" ht="16.5" x14ac:dyDescent="0.3">
      <c r="A46" s="47" t="s">
        <v>45</v>
      </c>
      <c r="B46" s="44"/>
      <c r="C46" s="45"/>
      <c r="D46" s="17">
        <f t="shared" si="2"/>
        <v>0</v>
      </c>
    </row>
    <row r="47" spans="1:4" ht="16.5" x14ac:dyDescent="0.3">
      <c r="A47" s="48" t="s">
        <v>46</v>
      </c>
      <c r="B47" s="20"/>
      <c r="C47" s="21"/>
      <c r="D47" s="17">
        <f t="shared" si="2"/>
        <v>0</v>
      </c>
    </row>
    <row r="48" spans="1:4" ht="16.5" x14ac:dyDescent="0.3">
      <c r="A48" s="49" t="s">
        <v>47</v>
      </c>
      <c r="B48" s="20"/>
      <c r="C48" s="21"/>
      <c r="D48" s="17">
        <f t="shared" si="2"/>
        <v>0</v>
      </c>
    </row>
    <row r="49" spans="1:4" ht="16.5" x14ac:dyDescent="0.3">
      <c r="A49" s="49" t="s">
        <v>48</v>
      </c>
      <c r="B49" s="20"/>
      <c r="C49" s="21"/>
      <c r="D49" s="17">
        <f t="shared" si="2"/>
        <v>0</v>
      </c>
    </row>
    <row r="50" spans="1:4" ht="16.5" x14ac:dyDescent="0.3">
      <c r="A50" s="49" t="s">
        <v>49</v>
      </c>
      <c r="B50" s="20"/>
      <c r="C50" s="21"/>
      <c r="D50" s="17">
        <f t="shared" si="2"/>
        <v>0</v>
      </c>
    </row>
    <row r="51" spans="1:4" ht="16.5" x14ac:dyDescent="0.3">
      <c r="A51" s="49" t="s">
        <v>50</v>
      </c>
      <c r="B51" s="20"/>
      <c r="C51" s="21"/>
      <c r="D51" s="17">
        <f t="shared" si="2"/>
        <v>0</v>
      </c>
    </row>
    <row r="52" spans="1:4" ht="16.5" x14ac:dyDescent="0.3">
      <c r="A52" s="49" t="s">
        <v>51</v>
      </c>
      <c r="B52" s="20"/>
      <c r="C52" s="21"/>
      <c r="D52" s="17">
        <f t="shared" si="2"/>
        <v>0</v>
      </c>
    </row>
    <row r="53" spans="1:4" ht="16.5" x14ac:dyDescent="0.3">
      <c r="A53" s="49" t="s">
        <v>52</v>
      </c>
      <c r="B53" s="20"/>
      <c r="C53" s="21"/>
      <c r="D53" s="17">
        <f t="shared" si="2"/>
        <v>0</v>
      </c>
    </row>
    <row r="54" spans="1:4" ht="16.5" x14ac:dyDescent="0.3">
      <c r="A54" s="48" t="s">
        <v>53</v>
      </c>
      <c r="B54" s="20"/>
      <c r="C54" s="21"/>
      <c r="D54" s="17">
        <f t="shared" si="2"/>
        <v>0</v>
      </c>
    </row>
    <row r="55" spans="1:4" ht="16.5" x14ac:dyDescent="0.3">
      <c r="A55" s="48" t="s">
        <v>54</v>
      </c>
      <c r="B55" s="20"/>
      <c r="C55" s="21"/>
      <c r="D55" s="17">
        <f t="shared" si="2"/>
        <v>0</v>
      </c>
    </row>
    <row r="56" spans="1:4" ht="16.5" x14ac:dyDescent="0.3">
      <c r="A56" s="50" t="s">
        <v>55</v>
      </c>
      <c r="B56" s="20"/>
      <c r="C56" s="21"/>
      <c r="D56" s="17">
        <f t="shared" si="2"/>
        <v>0</v>
      </c>
    </row>
    <row r="57" spans="1:4" ht="16.5" x14ac:dyDescent="0.3">
      <c r="A57" s="50" t="s">
        <v>56</v>
      </c>
      <c r="B57" s="20"/>
      <c r="C57" s="21"/>
      <c r="D57" s="17">
        <f t="shared" si="2"/>
        <v>0</v>
      </c>
    </row>
    <row r="58" spans="1:4" ht="16.5" x14ac:dyDescent="0.3">
      <c r="A58" s="50" t="s">
        <v>57</v>
      </c>
      <c r="B58" s="20"/>
      <c r="C58" s="21"/>
      <c r="D58" s="17">
        <f t="shared" si="2"/>
        <v>0</v>
      </c>
    </row>
    <row r="59" spans="1:4" ht="16.5" x14ac:dyDescent="0.3">
      <c r="A59" s="50" t="s">
        <v>58</v>
      </c>
      <c r="B59" s="20"/>
      <c r="C59" s="21"/>
      <c r="D59" s="17">
        <f t="shared" si="2"/>
        <v>0</v>
      </c>
    </row>
    <row r="60" spans="1:4" ht="16.5" x14ac:dyDescent="0.3">
      <c r="A60" s="51" t="s">
        <v>59</v>
      </c>
      <c r="B60" s="52"/>
      <c r="C60" s="53"/>
      <c r="D60" s="17">
        <f t="shared" si="2"/>
        <v>0</v>
      </c>
    </row>
    <row r="61" spans="1:4" ht="16.5" x14ac:dyDescent="0.3">
      <c r="A61" s="54" t="s">
        <v>60</v>
      </c>
      <c r="B61" s="20"/>
      <c r="C61" s="21"/>
      <c r="D61" s="17">
        <f t="shared" si="2"/>
        <v>0</v>
      </c>
    </row>
    <row r="62" spans="1:4" ht="16.5" x14ac:dyDescent="0.3">
      <c r="A62" s="48" t="s">
        <v>61</v>
      </c>
      <c r="B62" s="20"/>
      <c r="C62" s="21"/>
      <c r="D62" s="17">
        <f t="shared" si="2"/>
        <v>0</v>
      </c>
    </row>
    <row r="63" spans="1:4" ht="13.5" customHeight="1" x14ac:dyDescent="0.3">
      <c r="A63" s="49" t="s">
        <v>62</v>
      </c>
      <c r="B63" s="20"/>
      <c r="C63" s="21"/>
      <c r="D63" s="17">
        <f t="shared" si="2"/>
        <v>0</v>
      </c>
    </row>
    <row r="64" spans="1:4" ht="16.5" x14ac:dyDescent="0.3">
      <c r="A64" s="55" t="s">
        <v>63</v>
      </c>
      <c r="B64" s="56"/>
      <c r="C64" s="57"/>
      <c r="D64" s="17">
        <f t="shared" si="2"/>
        <v>0</v>
      </c>
    </row>
    <row r="65" spans="1:4" ht="16.5" x14ac:dyDescent="0.3">
      <c r="A65" s="58" t="s">
        <v>64</v>
      </c>
      <c r="B65" s="59">
        <f>SUM(B18,B31,B36:B64)</f>
        <v>1449417752.5899997</v>
      </c>
      <c r="C65" s="59">
        <f>SUM(C18,C31,C36:C64)</f>
        <v>1462125944.1500001</v>
      </c>
      <c r="D65" s="60">
        <f>SUM(B65:C65)</f>
        <v>2911543696.7399998</v>
      </c>
    </row>
    <row r="66" spans="1:4" ht="27.75" customHeight="1" x14ac:dyDescent="0.3">
      <c r="A66" s="61" t="s">
        <v>65</v>
      </c>
      <c r="B66" s="62"/>
      <c r="C66" s="62"/>
      <c r="D66" s="63"/>
    </row>
    <row r="67" spans="1:4" ht="16.5" x14ac:dyDescent="0.3">
      <c r="A67" s="25" t="s">
        <v>66</v>
      </c>
      <c r="B67" s="64">
        <f>SUM(B69:B94)</f>
        <v>647599860.90999997</v>
      </c>
      <c r="C67" s="64">
        <f>SUM(C69:C94)</f>
        <v>763484690.80000007</v>
      </c>
      <c r="D67" s="65">
        <f>SUM(B67:C67)</f>
        <v>1411084551.71</v>
      </c>
    </row>
    <row r="68" spans="1:4" ht="16.5" x14ac:dyDescent="0.3">
      <c r="A68" s="25" t="s">
        <v>67</v>
      </c>
      <c r="B68" s="20"/>
      <c r="C68" s="21"/>
      <c r="D68" s="63"/>
    </row>
    <row r="69" spans="1:4" ht="16.5" x14ac:dyDescent="0.3">
      <c r="A69" s="66" t="s">
        <v>68</v>
      </c>
      <c r="B69" s="20">
        <v>211115070.18000001</v>
      </c>
      <c r="C69" s="21">
        <v>218437226.69999999</v>
      </c>
      <c r="D69" s="17">
        <f>SUM(B69:C69)</f>
        <v>429552296.88</v>
      </c>
    </row>
    <row r="70" spans="1:4" ht="16.5" x14ac:dyDescent="0.3">
      <c r="A70" s="66" t="s">
        <v>69</v>
      </c>
      <c r="B70" s="20">
        <v>97546230.870000005</v>
      </c>
      <c r="C70" s="21">
        <v>98324231.980000004</v>
      </c>
      <c r="D70" s="17">
        <f t="shared" ref="D70:D73" si="3">SUM(B70:C70)</f>
        <v>195870462.85000002</v>
      </c>
    </row>
    <row r="71" spans="1:4" ht="16.5" x14ac:dyDescent="0.3">
      <c r="A71" s="66" t="s">
        <v>70</v>
      </c>
      <c r="B71" s="20">
        <v>297255448</v>
      </c>
      <c r="C71" s="21">
        <v>291093078.18000001</v>
      </c>
      <c r="D71" s="17">
        <f t="shared" si="3"/>
        <v>588348526.18000007</v>
      </c>
    </row>
    <row r="72" spans="1:4" ht="16.5" x14ac:dyDescent="0.3">
      <c r="A72" s="66" t="s">
        <v>71</v>
      </c>
      <c r="B72" s="20">
        <v>7830000</v>
      </c>
      <c r="C72" s="21">
        <v>12999999.99</v>
      </c>
      <c r="D72" s="17">
        <f t="shared" si="3"/>
        <v>20829999.990000002</v>
      </c>
    </row>
    <row r="73" spans="1:4" ht="16.5" x14ac:dyDescent="0.3">
      <c r="A73" s="66" t="s">
        <v>72</v>
      </c>
      <c r="B73" s="20">
        <v>2286725.87</v>
      </c>
      <c r="C73" s="21">
        <v>3256500.12</v>
      </c>
      <c r="D73" s="17">
        <f t="shared" si="3"/>
        <v>5543225.9900000002</v>
      </c>
    </row>
    <row r="74" spans="1:4" ht="16.5" x14ac:dyDescent="0.3">
      <c r="A74" s="67" t="s">
        <v>73</v>
      </c>
      <c r="B74" s="20"/>
      <c r="C74" s="21"/>
      <c r="D74" s="17">
        <f>SUM(B74:C74)</f>
        <v>0</v>
      </c>
    </row>
    <row r="75" spans="1:4" ht="16.5" x14ac:dyDescent="0.3">
      <c r="A75" s="66" t="s">
        <v>74</v>
      </c>
      <c r="B75" s="20"/>
      <c r="C75" s="21">
        <v>2089000</v>
      </c>
      <c r="D75" s="17">
        <f t="shared" ref="D75:D97" si="4">SUM(B75:C75)</f>
        <v>2089000</v>
      </c>
    </row>
    <row r="76" spans="1:4" ht="16.5" x14ac:dyDescent="0.3">
      <c r="A76" s="68" t="s">
        <v>75</v>
      </c>
      <c r="B76" s="20">
        <v>145600</v>
      </c>
      <c r="C76" s="21">
        <v>500000</v>
      </c>
      <c r="D76" s="17">
        <f t="shared" si="4"/>
        <v>645600</v>
      </c>
    </row>
    <row r="77" spans="1:4" ht="16.5" x14ac:dyDescent="0.3">
      <c r="A77" s="68" t="s">
        <v>76</v>
      </c>
      <c r="B77" s="20">
        <v>1028000</v>
      </c>
      <c r="C77" s="21">
        <v>47890000</v>
      </c>
      <c r="D77" s="17">
        <f t="shared" si="4"/>
        <v>48918000</v>
      </c>
    </row>
    <row r="78" spans="1:4" ht="16.5" x14ac:dyDescent="0.3">
      <c r="A78" s="68" t="s">
        <v>77</v>
      </c>
      <c r="B78" s="20"/>
      <c r="C78" s="21"/>
      <c r="D78" s="17">
        <f t="shared" si="4"/>
        <v>0</v>
      </c>
    </row>
    <row r="79" spans="1:4" ht="16.5" x14ac:dyDescent="0.3">
      <c r="A79" s="68" t="s">
        <v>78</v>
      </c>
      <c r="B79" s="20">
        <v>28000</v>
      </c>
      <c r="C79" s="21">
        <v>15900000</v>
      </c>
      <c r="D79" s="17">
        <f t="shared" si="4"/>
        <v>15928000</v>
      </c>
    </row>
    <row r="80" spans="1:4" ht="16.5" x14ac:dyDescent="0.3">
      <c r="A80" s="68" t="s">
        <v>79</v>
      </c>
      <c r="B80" s="20">
        <v>13776786</v>
      </c>
      <c r="C80" s="21">
        <v>10890000</v>
      </c>
      <c r="D80" s="17">
        <f t="shared" si="4"/>
        <v>24666786</v>
      </c>
    </row>
    <row r="81" spans="1:6" ht="16.5" x14ac:dyDescent="0.3">
      <c r="A81" s="68" t="s">
        <v>80</v>
      </c>
      <c r="B81" s="20"/>
      <c r="C81" s="21">
        <v>8000000</v>
      </c>
      <c r="D81" s="17">
        <f t="shared" si="4"/>
        <v>8000000</v>
      </c>
    </row>
    <row r="82" spans="1:6" ht="16.5" x14ac:dyDescent="0.3">
      <c r="A82" s="68" t="s">
        <v>81</v>
      </c>
      <c r="B82" s="20"/>
      <c r="C82" s="21">
        <v>5000000</v>
      </c>
      <c r="D82" s="17">
        <f t="shared" si="4"/>
        <v>5000000</v>
      </c>
    </row>
    <row r="83" spans="1:6" ht="16.5" x14ac:dyDescent="0.3">
      <c r="A83" s="68" t="s">
        <v>82</v>
      </c>
      <c r="B83" s="20">
        <v>3030000</v>
      </c>
      <c r="C83" s="21">
        <v>18900000</v>
      </c>
      <c r="D83" s="17">
        <f t="shared" si="4"/>
        <v>21930000</v>
      </c>
    </row>
    <row r="84" spans="1:6" ht="16.5" x14ac:dyDescent="0.3">
      <c r="A84" s="68" t="s">
        <v>83</v>
      </c>
      <c r="B84" s="20">
        <v>30000</v>
      </c>
      <c r="C84" s="21">
        <v>1200000</v>
      </c>
      <c r="D84" s="17">
        <f t="shared" si="4"/>
        <v>1230000</v>
      </c>
    </row>
    <row r="85" spans="1:6" ht="16.5" x14ac:dyDescent="0.3">
      <c r="A85" s="66" t="s">
        <v>84</v>
      </c>
      <c r="B85" s="20"/>
      <c r="C85" s="21"/>
      <c r="D85" s="17">
        <f t="shared" si="4"/>
        <v>0</v>
      </c>
    </row>
    <row r="86" spans="1:6" ht="16.5" x14ac:dyDescent="0.3">
      <c r="A86" s="68" t="s">
        <v>85</v>
      </c>
      <c r="B86" s="20">
        <v>12999999.99</v>
      </c>
      <c r="C86" s="21">
        <v>17845000</v>
      </c>
      <c r="D86" s="17">
        <f t="shared" si="4"/>
        <v>30844999.990000002</v>
      </c>
    </row>
    <row r="87" spans="1:6" ht="16.5" x14ac:dyDescent="0.3">
      <c r="A87" s="35" t="s">
        <v>86</v>
      </c>
      <c r="B87" s="20"/>
      <c r="C87" s="21"/>
      <c r="D87" s="17">
        <f t="shared" si="4"/>
        <v>0</v>
      </c>
    </row>
    <row r="88" spans="1:6" ht="16.5" x14ac:dyDescent="0.3">
      <c r="A88" s="35" t="s">
        <v>87</v>
      </c>
      <c r="B88" s="20"/>
      <c r="C88" s="21"/>
      <c r="D88" s="17">
        <f t="shared" si="4"/>
        <v>0</v>
      </c>
    </row>
    <row r="89" spans="1:6" ht="16.5" x14ac:dyDescent="0.3">
      <c r="A89" s="35" t="s">
        <v>88</v>
      </c>
      <c r="B89" s="20">
        <v>528000</v>
      </c>
      <c r="C89" s="21">
        <v>5800000</v>
      </c>
      <c r="D89" s="17">
        <f t="shared" si="4"/>
        <v>6328000</v>
      </c>
    </row>
    <row r="90" spans="1:6" ht="16.5" x14ac:dyDescent="0.3">
      <c r="A90" s="35" t="s">
        <v>89</v>
      </c>
      <c r="B90" s="20"/>
      <c r="C90" s="21"/>
      <c r="D90" s="17">
        <f t="shared" si="4"/>
        <v>0</v>
      </c>
    </row>
    <row r="91" spans="1:6" ht="16.5" x14ac:dyDescent="0.3">
      <c r="A91" s="25" t="s">
        <v>90</v>
      </c>
      <c r="B91" s="20"/>
      <c r="C91" s="21"/>
      <c r="D91" s="17">
        <f t="shared" si="4"/>
        <v>0</v>
      </c>
    </row>
    <row r="92" spans="1:6" ht="16.5" x14ac:dyDescent="0.3">
      <c r="A92" s="35" t="s">
        <v>91</v>
      </c>
      <c r="B92" s="20"/>
      <c r="C92" s="21">
        <v>5359653.83</v>
      </c>
      <c r="D92" s="17">
        <f>SUM(B92:C92)</f>
        <v>5359653.83</v>
      </c>
    </row>
    <row r="93" spans="1:6" ht="16.5" x14ac:dyDescent="0.3">
      <c r="A93" s="35" t="s">
        <v>92</v>
      </c>
      <c r="B93" s="20"/>
      <c r="C93" s="21"/>
      <c r="D93" s="17">
        <f t="shared" si="4"/>
        <v>0</v>
      </c>
    </row>
    <row r="94" spans="1:6" ht="16.5" x14ac:dyDescent="0.3">
      <c r="A94" s="35" t="s">
        <v>93</v>
      </c>
      <c r="B94" s="20"/>
      <c r="C94" s="21"/>
      <c r="D94" s="17">
        <f t="shared" si="4"/>
        <v>0</v>
      </c>
      <c r="F94" s="69"/>
    </row>
    <row r="95" spans="1:6" ht="16.5" x14ac:dyDescent="0.3">
      <c r="A95" s="25" t="s">
        <v>94</v>
      </c>
      <c r="B95" s="20"/>
      <c r="C95" s="21"/>
      <c r="D95" s="17">
        <f t="shared" si="4"/>
        <v>0</v>
      </c>
    </row>
    <row r="96" spans="1:6" ht="16.5" x14ac:dyDescent="0.3">
      <c r="A96" s="70" t="s">
        <v>95</v>
      </c>
      <c r="B96" s="20"/>
      <c r="C96" s="21"/>
      <c r="D96" s="17">
        <f t="shared" si="4"/>
        <v>0</v>
      </c>
    </row>
    <row r="97" spans="1:4" ht="16.5" x14ac:dyDescent="0.3">
      <c r="A97" s="35" t="s">
        <v>96</v>
      </c>
      <c r="B97" s="20"/>
      <c r="C97" s="21"/>
      <c r="D97" s="17">
        <f t="shared" si="4"/>
        <v>0</v>
      </c>
    </row>
    <row r="98" spans="1:4" ht="16.5" x14ac:dyDescent="0.3">
      <c r="A98" s="25" t="s">
        <v>97</v>
      </c>
      <c r="B98" s="71">
        <f>SUM(B103:B121)</f>
        <v>504562197.10000002</v>
      </c>
      <c r="C98" s="71">
        <f>SUM(C103:C121)</f>
        <v>514318050.49000001</v>
      </c>
      <c r="D98" s="72">
        <f>SUM(B98:C98)</f>
        <v>1018880247.59</v>
      </c>
    </row>
    <row r="99" spans="1:4" ht="16.5" x14ac:dyDescent="0.3">
      <c r="A99" s="73" t="s">
        <v>98</v>
      </c>
      <c r="B99" s="20"/>
      <c r="C99" s="21"/>
      <c r="D99" s="63"/>
    </row>
    <row r="100" spans="1:4" ht="16.5" x14ac:dyDescent="0.3">
      <c r="A100" s="35" t="s">
        <v>99</v>
      </c>
      <c r="B100" s="20"/>
      <c r="C100" s="21"/>
      <c r="D100" s="63">
        <f>SUM(B100:C100)</f>
        <v>0</v>
      </c>
    </row>
    <row r="101" spans="1:4" ht="16.5" x14ac:dyDescent="0.3">
      <c r="A101" s="35" t="s">
        <v>100</v>
      </c>
      <c r="B101" s="20"/>
      <c r="C101" s="21"/>
      <c r="D101" s="63">
        <f>SUM(B101:C101)</f>
        <v>0</v>
      </c>
    </row>
    <row r="102" spans="1:4" ht="16.5" x14ac:dyDescent="0.3">
      <c r="A102" s="73" t="s">
        <v>101</v>
      </c>
      <c r="B102" s="74"/>
      <c r="C102" s="75"/>
      <c r="D102" s="63"/>
    </row>
    <row r="103" spans="1:4" ht="16.5" x14ac:dyDescent="0.3">
      <c r="A103" s="76" t="s">
        <v>102</v>
      </c>
      <c r="B103" s="20"/>
      <c r="C103" s="21"/>
      <c r="D103" s="63">
        <f>SUM(B103:C103)</f>
        <v>0</v>
      </c>
    </row>
    <row r="104" spans="1:4" ht="16.5" x14ac:dyDescent="0.3">
      <c r="A104" s="77" t="s">
        <v>103</v>
      </c>
      <c r="B104" s="20"/>
      <c r="C104" s="21"/>
      <c r="D104" s="63">
        <f t="shared" ref="D104:D116" si="5">SUM(B104:C104)</f>
        <v>0</v>
      </c>
    </row>
    <row r="105" spans="1:4" ht="27" x14ac:dyDescent="0.3">
      <c r="A105" s="78" t="s">
        <v>104</v>
      </c>
      <c r="B105" s="20">
        <v>102354876.34</v>
      </c>
      <c r="C105" s="21">
        <v>111405639.48999999</v>
      </c>
      <c r="D105" s="63">
        <f t="shared" si="5"/>
        <v>213760515.82999998</v>
      </c>
    </row>
    <row r="106" spans="1:4" ht="16.5" x14ac:dyDescent="0.3">
      <c r="A106" s="77" t="s">
        <v>105</v>
      </c>
      <c r="B106" s="20"/>
      <c r="C106" s="21"/>
      <c r="D106" s="63">
        <f t="shared" si="5"/>
        <v>0</v>
      </c>
    </row>
    <row r="107" spans="1:4" ht="16.5" x14ac:dyDescent="0.3">
      <c r="A107" s="76" t="s">
        <v>106</v>
      </c>
      <c r="B107" s="20"/>
      <c r="C107" s="21"/>
      <c r="D107" s="63">
        <f t="shared" si="5"/>
        <v>0</v>
      </c>
    </row>
    <row r="108" spans="1:4" ht="16.5" x14ac:dyDescent="0.3">
      <c r="A108" s="77" t="s">
        <v>103</v>
      </c>
      <c r="B108" s="20">
        <v>242654320.75999999</v>
      </c>
      <c r="C108" s="21">
        <v>276887600</v>
      </c>
      <c r="D108" s="63">
        <f t="shared" si="5"/>
        <v>519541920.75999999</v>
      </c>
    </row>
    <row r="109" spans="1:4" ht="27" x14ac:dyDescent="0.3">
      <c r="A109" s="78" t="s">
        <v>104</v>
      </c>
      <c r="B109" s="20"/>
      <c r="C109" s="21"/>
      <c r="D109" s="63">
        <f t="shared" si="5"/>
        <v>0</v>
      </c>
    </row>
    <row r="110" spans="1:4" ht="16.5" x14ac:dyDescent="0.3">
      <c r="A110" s="77" t="s">
        <v>107</v>
      </c>
      <c r="B110" s="20"/>
      <c r="C110" s="21">
        <v>23678990</v>
      </c>
      <c r="D110" s="63">
        <f t="shared" si="5"/>
        <v>23678990</v>
      </c>
    </row>
    <row r="111" spans="1:4" ht="16.5" x14ac:dyDescent="0.3">
      <c r="A111" s="76" t="s">
        <v>108</v>
      </c>
      <c r="B111" s="20">
        <v>101655000</v>
      </c>
      <c r="C111" s="21"/>
      <c r="D111" s="63">
        <f t="shared" si="5"/>
        <v>101655000</v>
      </c>
    </row>
    <row r="112" spans="1:4" ht="16.5" x14ac:dyDescent="0.3">
      <c r="A112" s="76" t="s">
        <v>109</v>
      </c>
      <c r="B112" s="20">
        <v>57898000</v>
      </c>
      <c r="C112" s="21">
        <v>102345821</v>
      </c>
      <c r="D112" s="63">
        <f t="shared" si="5"/>
        <v>160243821</v>
      </c>
    </row>
    <row r="113" spans="1:7" ht="16.5" x14ac:dyDescent="0.3">
      <c r="A113" s="76" t="s">
        <v>110</v>
      </c>
      <c r="B113" s="20"/>
      <c r="C113" s="21"/>
      <c r="D113" s="63">
        <f t="shared" si="5"/>
        <v>0</v>
      </c>
    </row>
    <row r="114" spans="1:7" ht="33" x14ac:dyDescent="0.3">
      <c r="A114" s="79" t="s">
        <v>111</v>
      </c>
      <c r="B114" s="80"/>
      <c r="C114" s="81"/>
      <c r="D114" s="63">
        <f t="shared" si="5"/>
        <v>0</v>
      </c>
    </row>
    <row r="115" spans="1:7" ht="16.5" x14ac:dyDescent="0.3">
      <c r="A115" s="82" t="s">
        <v>112</v>
      </c>
      <c r="B115" s="80"/>
      <c r="C115" s="81"/>
      <c r="D115" s="63">
        <f t="shared" si="5"/>
        <v>0</v>
      </c>
    </row>
    <row r="116" spans="1:7" ht="16.5" x14ac:dyDescent="0.3">
      <c r="A116" s="79" t="s">
        <v>113</v>
      </c>
      <c r="B116" s="20"/>
      <c r="C116" s="21"/>
      <c r="D116" s="63">
        <f t="shared" si="5"/>
        <v>0</v>
      </c>
    </row>
    <row r="117" spans="1:7" ht="16.5" x14ac:dyDescent="0.3">
      <c r="A117" s="25" t="s">
        <v>114</v>
      </c>
      <c r="B117" s="30"/>
      <c r="C117" s="31"/>
      <c r="D117" s="17"/>
    </row>
    <row r="118" spans="1:7" ht="16.5" x14ac:dyDescent="0.3">
      <c r="A118" s="76" t="s">
        <v>115</v>
      </c>
      <c r="B118" s="83">
        <v>0</v>
      </c>
      <c r="C118" s="84"/>
      <c r="D118" s="63">
        <f t="shared" ref="D118:D121" si="6">SUM(B118:C118)</f>
        <v>0</v>
      </c>
    </row>
    <row r="119" spans="1:7" ht="16.5" x14ac:dyDescent="0.3">
      <c r="A119" s="76" t="s">
        <v>116</v>
      </c>
      <c r="B119" s="21"/>
      <c r="C119" s="21"/>
      <c r="D119" s="63">
        <f t="shared" si="6"/>
        <v>0</v>
      </c>
    </row>
    <row r="120" spans="1:7" ht="16.5" x14ac:dyDescent="0.3">
      <c r="A120" s="76" t="s">
        <v>117</v>
      </c>
      <c r="B120" s="20"/>
      <c r="C120" s="21"/>
      <c r="D120" s="63">
        <f t="shared" si="6"/>
        <v>0</v>
      </c>
    </row>
    <row r="121" spans="1:7" ht="17.25" thickBot="1" x14ac:dyDescent="0.35">
      <c r="A121" s="85" t="s">
        <v>118</v>
      </c>
      <c r="B121" s="30">
        <v>0</v>
      </c>
      <c r="C121" s="31"/>
      <c r="D121" s="63">
        <f t="shared" si="6"/>
        <v>0</v>
      </c>
    </row>
    <row r="122" spans="1:7" ht="17.25" thickBot="1" x14ac:dyDescent="0.35">
      <c r="A122" s="86" t="s">
        <v>119</v>
      </c>
      <c r="B122" s="87">
        <f>SUM(B67,B98)</f>
        <v>1152162058.01</v>
      </c>
      <c r="C122" s="88">
        <f>SUM(C67,C98)</f>
        <v>1277802741.29</v>
      </c>
      <c r="D122" s="34">
        <f>SUM(B122:C122)</f>
        <v>2429964799.3000002</v>
      </c>
      <c r="F122" s="89"/>
      <c r="G122" s="89"/>
    </row>
    <row r="123" spans="1:7" ht="16.5" x14ac:dyDescent="0.3">
      <c r="A123" s="90" t="s">
        <v>120</v>
      </c>
      <c r="B123" s="91"/>
      <c r="C123" s="91"/>
      <c r="D123" s="92"/>
    </row>
    <row r="124" spans="1:7" ht="16.5" x14ac:dyDescent="0.3">
      <c r="A124" s="93" t="s">
        <v>121</v>
      </c>
      <c r="B124" s="94"/>
      <c r="C124" s="94"/>
      <c r="D124" s="95"/>
    </row>
    <row r="125" spans="1:7" ht="16.5" x14ac:dyDescent="0.3">
      <c r="A125" s="93" t="s">
        <v>122</v>
      </c>
      <c r="B125" s="96"/>
      <c r="C125" s="97"/>
      <c r="D125" s="63"/>
    </row>
    <row r="126" spans="1:7" ht="16.5" x14ac:dyDescent="0.3">
      <c r="A126" s="93" t="s">
        <v>123</v>
      </c>
      <c r="B126" s="96"/>
      <c r="C126" s="97"/>
      <c r="D126" s="63"/>
    </row>
    <row r="127" spans="1:7" ht="16.5" x14ac:dyDescent="0.3">
      <c r="A127" s="98" t="s">
        <v>54</v>
      </c>
      <c r="B127" s="96"/>
      <c r="C127" s="97"/>
      <c r="D127" s="17">
        <f ca="1">D127:D139=SUM(B127:B127)</f>
        <v>0</v>
      </c>
    </row>
    <row r="128" spans="1:7" ht="16.5" x14ac:dyDescent="0.3">
      <c r="A128" s="98" t="s">
        <v>55</v>
      </c>
      <c r="B128" s="96"/>
      <c r="C128" s="97"/>
      <c r="D128" s="17">
        <f>SUM(B128:B128)</f>
        <v>0</v>
      </c>
    </row>
    <row r="129" spans="1:4" ht="16.5" x14ac:dyDescent="0.3">
      <c r="A129" s="98" t="s">
        <v>56</v>
      </c>
      <c r="B129" s="96"/>
      <c r="C129" s="97"/>
      <c r="D129" s="17">
        <f>SUM(B129:B129)</f>
        <v>0</v>
      </c>
    </row>
    <row r="130" spans="1:4" ht="16.5" x14ac:dyDescent="0.3">
      <c r="A130" s="98" t="s">
        <v>57</v>
      </c>
      <c r="B130" s="96"/>
      <c r="C130" s="97"/>
      <c r="D130" s="17">
        <f>SUM(B130:B130)</f>
        <v>0</v>
      </c>
    </row>
    <row r="131" spans="1:4" ht="16.5" x14ac:dyDescent="0.3">
      <c r="A131" s="98" t="s">
        <v>124</v>
      </c>
      <c r="B131" s="96"/>
      <c r="C131" s="97"/>
      <c r="D131" s="17">
        <f>SUM(B131:B131)</f>
        <v>0</v>
      </c>
    </row>
    <row r="132" spans="1:4" ht="16.5" x14ac:dyDescent="0.3">
      <c r="A132" s="93" t="s">
        <v>125</v>
      </c>
      <c r="B132" s="96"/>
      <c r="C132" s="97"/>
      <c r="D132" s="17"/>
    </row>
    <row r="133" spans="1:4" ht="16.5" x14ac:dyDescent="0.3">
      <c r="A133" s="93" t="s">
        <v>126</v>
      </c>
      <c r="B133" s="96"/>
      <c r="C133" s="97"/>
      <c r="D133" s="17"/>
    </row>
    <row r="134" spans="1:4" ht="16.5" x14ac:dyDescent="0.3">
      <c r="A134" s="99" t="s">
        <v>127</v>
      </c>
      <c r="B134" s="96"/>
      <c r="C134" s="97"/>
      <c r="D134" s="17">
        <f t="shared" ref="D134:D139" si="7">SUM(B134:B134)</f>
        <v>0</v>
      </c>
    </row>
    <row r="135" spans="1:4" ht="16.5" x14ac:dyDescent="0.3">
      <c r="A135" s="99" t="s">
        <v>128</v>
      </c>
      <c r="B135" s="96"/>
      <c r="C135" s="97"/>
      <c r="D135" s="17">
        <f t="shared" si="7"/>
        <v>0</v>
      </c>
    </row>
    <row r="136" spans="1:4" ht="16.5" x14ac:dyDescent="0.3">
      <c r="A136" s="99" t="s">
        <v>129</v>
      </c>
      <c r="B136" s="96"/>
      <c r="C136" s="97"/>
      <c r="D136" s="17">
        <f t="shared" si="7"/>
        <v>0</v>
      </c>
    </row>
    <row r="137" spans="1:4" ht="16.5" x14ac:dyDescent="0.3">
      <c r="A137" s="99" t="s">
        <v>130</v>
      </c>
      <c r="B137" s="96"/>
      <c r="C137" s="97"/>
      <c r="D137" s="17">
        <f t="shared" si="7"/>
        <v>0</v>
      </c>
    </row>
    <row r="138" spans="1:4" ht="16.5" x14ac:dyDescent="0.3">
      <c r="A138" s="99" t="s">
        <v>131</v>
      </c>
      <c r="B138" s="96"/>
      <c r="C138" s="97"/>
      <c r="D138" s="17">
        <f t="shared" si="7"/>
        <v>0</v>
      </c>
    </row>
    <row r="139" spans="1:4" ht="17.25" thickBot="1" x14ac:dyDescent="0.35">
      <c r="A139" s="93" t="s">
        <v>132</v>
      </c>
      <c r="B139" s="100"/>
      <c r="C139" s="101"/>
      <c r="D139" s="102">
        <f t="shared" si="7"/>
        <v>0</v>
      </c>
    </row>
    <row r="140" spans="1:4" ht="17.25" thickBot="1" x14ac:dyDescent="0.35">
      <c r="A140" s="103" t="s">
        <v>133</v>
      </c>
      <c r="B140" s="104">
        <f>SUM(B127:B139)</f>
        <v>0</v>
      </c>
      <c r="C140" s="105">
        <f>SUM(C127:C139)</f>
        <v>0</v>
      </c>
      <c r="D140" s="34">
        <f>SUM(B140:C140)</f>
        <v>0</v>
      </c>
    </row>
    <row r="141" spans="1:4" ht="16.5" x14ac:dyDescent="0.3">
      <c r="A141" s="106" t="s">
        <v>134</v>
      </c>
      <c r="B141" s="107"/>
      <c r="C141" s="107"/>
      <c r="D141" s="63"/>
    </row>
    <row r="142" spans="1:4" ht="16.5" x14ac:dyDescent="0.3">
      <c r="A142" s="108" t="s">
        <v>135</v>
      </c>
      <c r="B142" s="109"/>
      <c r="C142" s="107"/>
      <c r="D142" s="63"/>
    </row>
    <row r="143" spans="1:4" ht="16.5" x14ac:dyDescent="0.3">
      <c r="A143" s="108" t="s">
        <v>136</v>
      </c>
      <c r="B143" s="109"/>
      <c r="C143" s="107"/>
      <c r="D143" s="63"/>
    </row>
    <row r="144" spans="1:4" ht="16.5" x14ac:dyDescent="0.3">
      <c r="A144" s="110" t="s">
        <v>137</v>
      </c>
      <c r="B144" s="20">
        <v>167889080</v>
      </c>
      <c r="C144" s="21">
        <v>296437226.69999999</v>
      </c>
      <c r="D144" s="17">
        <f>SUM(B144:C144)</f>
        <v>464326306.69999999</v>
      </c>
    </row>
    <row r="145" spans="1:4" ht="16.5" x14ac:dyDescent="0.3">
      <c r="A145" s="110" t="s">
        <v>138</v>
      </c>
      <c r="B145" s="20"/>
      <c r="C145" s="21">
        <v>29208276</v>
      </c>
      <c r="D145" s="17">
        <f t="shared" ref="D145:D156" si="8">SUM(B145:C145)</f>
        <v>29208276</v>
      </c>
    </row>
    <row r="146" spans="1:4" ht="16.5" x14ac:dyDescent="0.3">
      <c r="A146" s="110" t="s">
        <v>139</v>
      </c>
      <c r="B146" s="20"/>
      <c r="C146" s="21"/>
      <c r="D146" s="17">
        <f t="shared" si="8"/>
        <v>0</v>
      </c>
    </row>
    <row r="147" spans="1:4" ht="16.5" x14ac:dyDescent="0.3">
      <c r="A147" s="110" t="s">
        <v>140</v>
      </c>
      <c r="B147" s="20"/>
      <c r="C147" s="21"/>
      <c r="D147" s="17">
        <f t="shared" si="8"/>
        <v>0</v>
      </c>
    </row>
    <row r="148" spans="1:4" ht="16.5" x14ac:dyDescent="0.3">
      <c r="A148" s="111" t="s">
        <v>141</v>
      </c>
      <c r="B148" s="20"/>
      <c r="C148" s="21"/>
      <c r="D148" s="17">
        <f t="shared" si="8"/>
        <v>0</v>
      </c>
    </row>
    <row r="149" spans="1:4" ht="16.5" x14ac:dyDescent="0.3">
      <c r="A149" s="110" t="s">
        <v>142</v>
      </c>
      <c r="B149" s="80"/>
      <c r="C149" s="81"/>
      <c r="D149" s="17">
        <f t="shared" si="8"/>
        <v>0</v>
      </c>
    </row>
    <row r="150" spans="1:4" ht="16.5" x14ac:dyDescent="0.3">
      <c r="A150" s="110" t="s">
        <v>143</v>
      </c>
      <c r="B150" s="80"/>
      <c r="C150" s="81"/>
      <c r="D150" s="17">
        <f t="shared" si="8"/>
        <v>0</v>
      </c>
    </row>
    <row r="151" spans="1:4" ht="16.5" x14ac:dyDescent="0.3">
      <c r="A151" s="110" t="s">
        <v>144</v>
      </c>
      <c r="B151" s="20"/>
      <c r="C151" s="21"/>
      <c r="D151" s="17">
        <f t="shared" si="8"/>
        <v>0</v>
      </c>
    </row>
    <row r="152" spans="1:4" ht="16.5" x14ac:dyDescent="0.3">
      <c r="A152" s="110" t="s">
        <v>145</v>
      </c>
      <c r="B152" s="20"/>
      <c r="C152" s="21"/>
      <c r="D152" s="17">
        <f t="shared" si="8"/>
        <v>0</v>
      </c>
    </row>
    <row r="153" spans="1:4" ht="16.5" x14ac:dyDescent="0.3">
      <c r="A153" s="110" t="s">
        <v>146</v>
      </c>
      <c r="B153" s="20"/>
      <c r="C153" s="21"/>
      <c r="D153" s="17">
        <f t="shared" si="8"/>
        <v>0</v>
      </c>
    </row>
    <row r="154" spans="1:4" ht="16.5" x14ac:dyDescent="0.3">
      <c r="A154" s="110" t="s">
        <v>147</v>
      </c>
      <c r="B154" s="20"/>
      <c r="C154" s="21"/>
      <c r="D154" s="17">
        <f t="shared" si="8"/>
        <v>0</v>
      </c>
    </row>
    <row r="155" spans="1:4" ht="16.5" x14ac:dyDescent="0.3">
      <c r="A155" s="110" t="s">
        <v>148</v>
      </c>
      <c r="B155" s="20"/>
      <c r="C155" s="21"/>
      <c r="D155" s="17">
        <f t="shared" si="8"/>
        <v>0</v>
      </c>
    </row>
    <row r="156" spans="1:4" ht="33.75" thickBot="1" x14ac:dyDescent="0.35">
      <c r="A156" s="112" t="s">
        <v>149</v>
      </c>
      <c r="B156" s="113"/>
      <c r="C156" s="114"/>
      <c r="D156" s="115">
        <f t="shared" si="8"/>
        <v>0</v>
      </c>
    </row>
    <row r="157" spans="1:4" ht="17.25" thickBot="1" x14ac:dyDescent="0.35">
      <c r="A157" s="116" t="s">
        <v>150</v>
      </c>
      <c r="B157" s="117">
        <f>SUM(B143:B156)</f>
        <v>167889080</v>
      </c>
      <c r="C157" s="118">
        <f>SUM(C143:C156)</f>
        <v>325645502.69999999</v>
      </c>
      <c r="D157" s="119">
        <f>SUM(B157:C157)</f>
        <v>493534582.69999999</v>
      </c>
    </row>
    <row r="158" spans="1:4" ht="16.5" x14ac:dyDescent="0.3">
      <c r="A158" s="27" t="s">
        <v>151</v>
      </c>
      <c r="B158" s="20"/>
      <c r="C158" s="21"/>
      <c r="D158" s="63"/>
    </row>
    <row r="159" spans="1:4" ht="16.5" x14ac:dyDescent="0.3">
      <c r="A159" s="110" t="s">
        <v>152</v>
      </c>
      <c r="B159" s="20"/>
      <c r="C159" s="21"/>
      <c r="D159" s="17">
        <f>SUM(B159:C159)</f>
        <v>0</v>
      </c>
    </row>
    <row r="160" spans="1:4" ht="16.5" x14ac:dyDescent="0.3">
      <c r="A160" s="110" t="s">
        <v>153</v>
      </c>
      <c r="B160" s="20"/>
      <c r="C160" s="21"/>
      <c r="D160" s="17">
        <f t="shared" ref="D160:D164" si="9">SUM(B160:C160)</f>
        <v>0</v>
      </c>
    </row>
    <row r="161" spans="1:4" ht="16.5" x14ac:dyDescent="0.3">
      <c r="A161" s="110" t="s">
        <v>154</v>
      </c>
      <c r="B161" s="20"/>
      <c r="C161" s="21"/>
      <c r="D161" s="17">
        <f t="shared" si="9"/>
        <v>0</v>
      </c>
    </row>
    <row r="162" spans="1:4" ht="16.5" x14ac:dyDescent="0.3">
      <c r="A162" s="110" t="s">
        <v>155</v>
      </c>
      <c r="B162" s="20"/>
      <c r="C162" s="21"/>
      <c r="D162" s="17">
        <f t="shared" si="9"/>
        <v>0</v>
      </c>
    </row>
    <row r="163" spans="1:4" ht="16.5" x14ac:dyDescent="0.3">
      <c r="A163" s="110" t="s">
        <v>156</v>
      </c>
      <c r="B163" s="20"/>
      <c r="C163" s="21"/>
      <c r="D163" s="17">
        <f t="shared" si="9"/>
        <v>0</v>
      </c>
    </row>
    <row r="164" spans="1:4" ht="17.25" thickBot="1" x14ac:dyDescent="0.35">
      <c r="A164" s="120" t="s">
        <v>157</v>
      </c>
      <c r="B164" s="121"/>
      <c r="C164" s="121"/>
      <c r="D164" s="17">
        <f t="shared" si="9"/>
        <v>0</v>
      </c>
    </row>
    <row r="165" spans="1:4" ht="17.25" thickBot="1" x14ac:dyDescent="0.35">
      <c r="A165" s="25" t="s">
        <v>158</v>
      </c>
      <c r="B165" s="88">
        <f>SUM(B159:B164)</f>
        <v>0</v>
      </c>
      <c r="C165" s="88">
        <f>SUM(C159:C164)</f>
        <v>0</v>
      </c>
      <c r="D165" s="39">
        <f>SUM(B165:C165)</f>
        <v>0</v>
      </c>
    </row>
    <row r="166" spans="1:4" ht="16.5" x14ac:dyDescent="0.3">
      <c r="A166" s="27" t="s">
        <v>159</v>
      </c>
      <c r="B166" s="74"/>
      <c r="C166" s="75"/>
      <c r="D166" s="63"/>
    </row>
    <row r="167" spans="1:4" ht="16.5" x14ac:dyDescent="0.3">
      <c r="A167" s="110" t="s">
        <v>160</v>
      </c>
      <c r="B167" s="20"/>
      <c r="C167" s="21"/>
      <c r="D167" s="17">
        <f>SUM(B167:C167)</f>
        <v>0</v>
      </c>
    </row>
    <row r="168" spans="1:4" ht="16.5" x14ac:dyDescent="0.3">
      <c r="A168" s="110" t="s">
        <v>161</v>
      </c>
      <c r="B168" s="20"/>
      <c r="C168" s="21"/>
      <c r="D168" s="17">
        <f t="shared" ref="D168:D176" si="10">SUM(B168:C168)</f>
        <v>0</v>
      </c>
    </row>
    <row r="169" spans="1:4" ht="16.5" x14ac:dyDescent="0.3">
      <c r="A169" s="110" t="s">
        <v>162</v>
      </c>
      <c r="B169" s="20">
        <v>576121</v>
      </c>
      <c r="C169" s="21">
        <v>5432000</v>
      </c>
      <c r="D169" s="17">
        <f t="shared" si="10"/>
        <v>6008121</v>
      </c>
    </row>
    <row r="170" spans="1:4" ht="16.5" x14ac:dyDescent="0.3">
      <c r="A170" s="110" t="s">
        <v>163</v>
      </c>
      <c r="B170" s="20"/>
      <c r="C170" s="21">
        <v>3560000</v>
      </c>
      <c r="D170" s="17">
        <f t="shared" si="10"/>
        <v>3560000</v>
      </c>
    </row>
    <row r="171" spans="1:4" ht="16.5" x14ac:dyDescent="0.3">
      <c r="A171" s="122" t="s">
        <v>164</v>
      </c>
      <c r="B171" s="44"/>
      <c r="C171" s="45"/>
      <c r="D171" s="17">
        <f t="shared" si="10"/>
        <v>0</v>
      </c>
    </row>
    <row r="172" spans="1:4" ht="16.5" x14ac:dyDescent="0.3">
      <c r="A172" s="110" t="s">
        <v>165</v>
      </c>
      <c r="B172" s="20"/>
      <c r="C172" s="21"/>
      <c r="D172" s="17">
        <f t="shared" si="10"/>
        <v>0</v>
      </c>
    </row>
    <row r="173" spans="1:4" ht="16.5" x14ac:dyDescent="0.3">
      <c r="A173" s="110" t="s">
        <v>166</v>
      </c>
      <c r="B173" s="20"/>
      <c r="C173" s="21"/>
      <c r="D173" s="17">
        <f t="shared" si="10"/>
        <v>0</v>
      </c>
    </row>
    <row r="174" spans="1:4" ht="16.5" x14ac:dyDescent="0.3">
      <c r="A174" s="123" t="s">
        <v>167</v>
      </c>
      <c r="B174" s="20"/>
      <c r="C174" s="21"/>
      <c r="D174" s="17">
        <f t="shared" si="10"/>
        <v>0</v>
      </c>
    </row>
    <row r="175" spans="1:4" ht="16.5" x14ac:dyDescent="0.3">
      <c r="A175" s="111" t="s">
        <v>168</v>
      </c>
      <c r="B175" s="20"/>
      <c r="C175" s="21"/>
      <c r="D175" s="17">
        <f t="shared" si="10"/>
        <v>0</v>
      </c>
    </row>
    <row r="176" spans="1:4" ht="17.25" thickBot="1" x14ac:dyDescent="0.35">
      <c r="A176" s="120" t="s">
        <v>169</v>
      </c>
      <c r="B176" s="30"/>
      <c r="C176" s="31"/>
      <c r="D176" s="17">
        <f t="shared" si="10"/>
        <v>0</v>
      </c>
    </row>
    <row r="177" spans="1:4" ht="17.25" thickBot="1" x14ac:dyDescent="0.35">
      <c r="A177" s="25" t="s">
        <v>170</v>
      </c>
      <c r="B177" s="124">
        <f>SUM(B167:B176)</f>
        <v>576121</v>
      </c>
      <c r="C177" s="124">
        <f>SUM(C167:C176)</f>
        <v>8992000</v>
      </c>
      <c r="D177" s="39">
        <f>SUM(B177:C177)</f>
        <v>9568121</v>
      </c>
    </row>
    <row r="178" spans="1:4" ht="16.5" x14ac:dyDescent="0.3">
      <c r="A178" s="27" t="s">
        <v>171</v>
      </c>
      <c r="B178" s="20"/>
      <c r="C178" s="21"/>
      <c r="D178" s="63"/>
    </row>
    <row r="179" spans="1:4" ht="16.5" x14ac:dyDescent="0.3">
      <c r="A179" s="110" t="s">
        <v>172</v>
      </c>
      <c r="B179" s="20"/>
      <c r="C179" s="21"/>
      <c r="D179" s="17">
        <f>SUM(B179:C179)</f>
        <v>0</v>
      </c>
    </row>
    <row r="180" spans="1:4" ht="16.5" x14ac:dyDescent="0.3">
      <c r="A180" s="110" t="s">
        <v>173</v>
      </c>
      <c r="B180" s="20"/>
      <c r="C180" s="21"/>
      <c r="D180" s="17">
        <f t="shared" ref="D180:D184" si="11">SUM(B180:C180)</f>
        <v>0</v>
      </c>
    </row>
    <row r="181" spans="1:4" ht="16.5" x14ac:dyDescent="0.3">
      <c r="A181" s="110" t="s">
        <v>174</v>
      </c>
      <c r="B181" s="20"/>
      <c r="C181" s="21"/>
      <c r="D181" s="17">
        <f t="shared" si="11"/>
        <v>0</v>
      </c>
    </row>
    <row r="182" spans="1:4" ht="16.5" x14ac:dyDescent="0.3">
      <c r="A182" s="110" t="s">
        <v>175</v>
      </c>
      <c r="B182" s="20"/>
      <c r="C182" s="21"/>
      <c r="D182" s="17">
        <f t="shared" si="11"/>
        <v>0</v>
      </c>
    </row>
    <row r="183" spans="1:4" ht="16.5" x14ac:dyDescent="0.3">
      <c r="A183" s="110" t="s">
        <v>176</v>
      </c>
      <c r="B183" s="20"/>
      <c r="C183" s="21"/>
      <c r="D183" s="17">
        <f t="shared" si="11"/>
        <v>0</v>
      </c>
    </row>
    <row r="184" spans="1:4" ht="17.25" thickBot="1" x14ac:dyDescent="0.35">
      <c r="A184" s="120" t="s">
        <v>177</v>
      </c>
      <c r="B184" s="30"/>
      <c r="C184" s="31"/>
      <c r="D184" s="17">
        <f t="shared" si="11"/>
        <v>0</v>
      </c>
    </row>
    <row r="185" spans="1:4" ht="17.25" thickBot="1" x14ac:dyDescent="0.35">
      <c r="A185" s="25" t="s">
        <v>178</v>
      </c>
      <c r="B185" s="88">
        <f>SUM(B179:B184)</f>
        <v>0</v>
      </c>
      <c r="C185" s="88">
        <f>SUM(C179:C184)</f>
        <v>0</v>
      </c>
      <c r="D185" s="39">
        <f>SUM(B185:C185)</f>
        <v>0</v>
      </c>
    </row>
    <row r="186" spans="1:4" ht="16.5" x14ac:dyDescent="0.3">
      <c r="A186" s="27" t="s">
        <v>179</v>
      </c>
      <c r="B186" s="20"/>
      <c r="C186" s="21"/>
      <c r="D186" s="63"/>
    </row>
    <row r="187" spans="1:4" ht="16.5" x14ac:dyDescent="0.3">
      <c r="A187" s="110" t="s">
        <v>180</v>
      </c>
      <c r="B187" s="20"/>
      <c r="C187" s="21"/>
      <c r="D187" s="17">
        <f>SUM(B187:C187)</f>
        <v>0</v>
      </c>
    </row>
    <row r="188" spans="1:4" ht="16.5" x14ac:dyDescent="0.3">
      <c r="A188" s="110" t="s">
        <v>181</v>
      </c>
      <c r="B188" s="20"/>
      <c r="C188" s="21">
        <v>10200000</v>
      </c>
      <c r="D188" s="17">
        <f t="shared" ref="D188:D192" si="12">SUM(B188:C188)</f>
        <v>10200000</v>
      </c>
    </row>
    <row r="189" spans="1:4" ht="16.5" x14ac:dyDescent="0.3">
      <c r="A189" s="110" t="s">
        <v>182</v>
      </c>
      <c r="B189" s="80"/>
      <c r="C189" s="81">
        <v>13670000</v>
      </c>
      <c r="D189" s="17">
        <f t="shared" si="12"/>
        <v>13670000</v>
      </c>
    </row>
    <row r="190" spans="1:4" ht="16.5" x14ac:dyDescent="0.3">
      <c r="A190" s="110" t="s">
        <v>183</v>
      </c>
      <c r="B190" s="80"/>
      <c r="C190" s="81"/>
      <c r="D190" s="17">
        <f t="shared" si="12"/>
        <v>0</v>
      </c>
    </row>
    <row r="191" spans="1:4" ht="16.5" x14ac:dyDescent="0.3">
      <c r="A191" s="122" t="s">
        <v>184</v>
      </c>
      <c r="B191" s="44"/>
      <c r="C191" s="45"/>
      <c r="D191" s="17">
        <f t="shared" si="12"/>
        <v>0</v>
      </c>
    </row>
    <row r="192" spans="1:4" ht="17.25" thickBot="1" x14ac:dyDescent="0.35">
      <c r="A192" s="125" t="s">
        <v>185</v>
      </c>
      <c r="B192" s="126"/>
      <c r="C192" s="127"/>
      <c r="D192" s="17">
        <f t="shared" si="12"/>
        <v>0</v>
      </c>
    </row>
    <row r="193" spans="1:4" ht="17.25" thickBot="1" x14ac:dyDescent="0.35">
      <c r="A193" s="73" t="s">
        <v>186</v>
      </c>
      <c r="B193" s="88">
        <f>SUM(B187:B192)</f>
        <v>0</v>
      </c>
      <c r="C193" s="88">
        <f>SUM(C187:C192)</f>
        <v>23870000</v>
      </c>
      <c r="D193" s="39">
        <f>SUM(B193:C193)</f>
        <v>23870000</v>
      </c>
    </row>
    <row r="194" spans="1:4" ht="16.5" x14ac:dyDescent="0.3">
      <c r="A194" s="27" t="s">
        <v>187</v>
      </c>
      <c r="B194" s="20"/>
      <c r="C194" s="21"/>
      <c r="D194" s="63"/>
    </row>
    <row r="195" spans="1:4" ht="16.5" x14ac:dyDescent="0.3">
      <c r="A195" s="110" t="s">
        <v>188</v>
      </c>
      <c r="B195" s="20"/>
      <c r="C195" s="21">
        <v>13456000</v>
      </c>
      <c r="D195" s="63">
        <f>SUM(B195:C195)</f>
        <v>13456000</v>
      </c>
    </row>
    <row r="196" spans="1:4" ht="16.5" x14ac:dyDescent="0.3">
      <c r="A196" s="110" t="s">
        <v>189</v>
      </c>
      <c r="B196" s="20"/>
      <c r="C196" s="21"/>
      <c r="D196" s="63">
        <f t="shared" ref="D196:D200" si="13">SUM(B196:C196)</f>
        <v>0</v>
      </c>
    </row>
    <row r="197" spans="1:4" ht="16.5" x14ac:dyDescent="0.3">
      <c r="A197" s="110" t="s">
        <v>190</v>
      </c>
      <c r="B197" s="20"/>
      <c r="C197" s="21"/>
      <c r="D197" s="63">
        <f t="shared" si="13"/>
        <v>0</v>
      </c>
    </row>
    <row r="198" spans="1:4" ht="16.5" x14ac:dyDescent="0.3">
      <c r="A198" s="110" t="s">
        <v>191</v>
      </c>
      <c r="B198" s="20"/>
      <c r="C198" s="21"/>
      <c r="D198" s="63">
        <f t="shared" si="13"/>
        <v>0</v>
      </c>
    </row>
    <row r="199" spans="1:4" ht="16.5" x14ac:dyDescent="0.3">
      <c r="A199" s="110" t="s">
        <v>192</v>
      </c>
      <c r="B199" s="20"/>
      <c r="C199" s="21"/>
      <c r="D199" s="63">
        <f t="shared" si="13"/>
        <v>0</v>
      </c>
    </row>
    <row r="200" spans="1:4" ht="17.25" thickBot="1" x14ac:dyDescent="0.35">
      <c r="A200" s="120" t="s">
        <v>193</v>
      </c>
      <c r="B200" s="30"/>
      <c r="C200" s="31"/>
      <c r="D200" s="63">
        <f t="shared" si="13"/>
        <v>0</v>
      </c>
    </row>
    <row r="201" spans="1:4" ht="17.25" thickBot="1" x14ac:dyDescent="0.35">
      <c r="A201" s="25" t="s">
        <v>194</v>
      </c>
      <c r="B201" s="124">
        <f>SUM(B195:B200)</f>
        <v>0</v>
      </c>
      <c r="C201" s="124">
        <f>SUM(C195:C200)</f>
        <v>13456000</v>
      </c>
      <c r="D201" s="39">
        <f>SUM(B201:C201)</f>
        <v>13456000</v>
      </c>
    </row>
    <row r="202" spans="1:4" ht="16.5" x14ac:dyDescent="0.3">
      <c r="A202" s="27" t="s">
        <v>195</v>
      </c>
      <c r="B202" s="74"/>
      <c r="C202" s="75"/>
      <c r="D202" s="63"/>
    </row>
    <row r="203" spans="1:4" ht="16.5" x14ac:dyDescent="0.3">
      <c r="A203" s="110" t="s">
        <v>196</v>
      </c>
      <c r="B203" s="20"/>
      <c r="C203" s="21">
        <v>5418000</v>
      </c>
      <c r="D203" s="63">
        <f>SUM(B203:C203)</f>
        <v>5418000</v>
      </c>
    </row>
    <row r="204" spans="1:4" ht="16.5" x14ac:dyDescent="0.3">
      <c r="A204" s="110" t="s">
        <v>197</v>
      </c>
      <c r="B204" s="20"/>
      <c r="C204" s="21"/>
      <c r="D204" s="63">
        <f t="shared" ref="D204:D208" si="14">SUM(B204:C204)</f>
        <v>0</v>
      </c>
    </row>
    <row r="205" spans="1:4" ht="16.5" x14ac:dyDescent="0.3">
      <c r="A205" s="110" t="s">
        <v>198</v>
      </c>
      <c r="B205" s="20"/>
      <c r="C205" s="21"/>
      <c r="D205" s="63">
        <f t="shared" si="14"/>
        <v>0</v>
      </c>
    </row>
    <row r="206" spans="1:4" ht="16.5" x14ac:dyDescent="0.3">
      <c r="A206" s="110" t="s">
        <v>199</v>
      </c>
      <c r="B206" s="20"/>
      <c r="C206" s="21">
        <v>10980000</v>
      </c>
      <c r="D206" s="63">
        <f t="shared" si="14"/>
        <v>10980000</v>
      </c>
    </row>
    <row r="207" spans="1:4" ht="16.5" x14ac:dyDescent="0.3">
      <c r="A207" s="122" t="s">
        <v>200</v>
      </c>
      <c r="B207" s="44"/>
      <c r="C207" s="45"/>
      <c r="D207" s="63">
        <f t="shared" si="14"/>
        <v>0</v>
      </c>
    </row>
    <row r="208" spans="1:4" ht="17.25" thickBot="1" x14ac:dyDescent="0.35">
      <c r="A208" s="125" t="s">
        <v>201</v>
      </c>
      <c r="B208" s="128"/>
      <c r="C208" s="129"/>
      <c r="D208" s="63">
        <f t="shared" si="14"/>
        <v>0</v>
      </c>
    </row>
    <row r="209" spans="1:4" ht="17.25" thickBot="1" x14ac:dyDescent="0.35">
      <c r="A209" s="130" t="s">
        <v>202</v>
      </c>
      <c r="B209" s="88">
        <f>SUM(B203:B208)</f>
        <v>0</v>
      </c>
      <c r="C209" s="88">
        <f>SUM(C203:C208)</f>
        <v>16398000</v>
      </c>
      <c r="D209" s="39">
        <f>SUM(B209:C209)</f>
        <v>16398000</v>
      </c>
    </row>
    <row r="210" spans="1:4" ht="16.5" x14ac:dyDescent="0.3">
      <c r="A210" s="27" t="s">
        <v>203</v>
      </c>
      <c r="B210" s="20"/>
      <c r="C210" s="21"/>
      <c r="D210" s="63"/>
    </row>
    <row r="211" spans="1:4" ht="16.5" x14ac:dyDescent="0.3">
      <c r="A211" s="110" t="s">
        <v>204</v>
      </c>
      <c r="B211" s="20">
        <v>297255448</v>
      </c>
      <c r="C211" s="21">
        <v>291006456.02999997</v>
      </c>
      <c r="D211" s="63">
        <f>SUM(B211:C211)</f>
        <v>588261904.02999997</v>
      </c>
    </row>
    <row r="212" spans="1:4" ht="16.5" x14ac:dyDescent="0.3">
      <c r="A212" s="110" t="s">
        <v>205</v>
      </c>
      <c r="B212" s="20">
        <v>82046255.170000002</v>
      </c>
      <c r="C212" s="21">
        <v>23556000</v>
      </c>
      <c r="D212" s="63">
        <f t="shared" ref="D212:D218" si="15">SUM(B212:C212)</f>
        <v>105602255.17</v>
      </c>
    </row>
    <row r="213" spans="1:4" ht="16.5" x14ac:dyDescent="0.3">
      <c r="A213" s="110" t="s">
        <v>206</v>
      </c>
      <c r="B213" s="20"/>
      <c r="C213" s="21"/>
      <c r="D213" s="63">
        <f t="shared" si="15"/>
        <v>0</v>
      </c>
    </row>
    <row r="214" spans="1:4" ht="16.5" x14ac:dyDescent="0.3">
      <c r="A214" s="110" t="s">
        <v>207</v>
      </c>
      <c r="B214" s="20"/>
      <c r="C214" s="21"/>
      <c r="D214" s="63">
        <f t="shared" si="15"/>
        <v>0</v>
      </c>
    </row>
    <row r="215" spans="1:4" ht="16.5" x14ac:dyDescent="0.3">
      <c r="A215" s="110" t="s">
        <v>208</v>
      </c>
      <c r="B215" s="20"/>
      <c r="C215" s="21"/>
      <c r="D215" s="63">
        <f t="shared" si="15"/>
        <v>0</v>
      </c>
    </row>
    <row r="216" spans="1:4" ht="16.5" x14ac:dyDescent="0.3">
      <c r="A216" s="110" t="s">
        <v>209</v>
      </c>
      <c r="B216" s="20"/>
      <c r="C216" s="21"/>
      <c r="D216" s="63">
        <f t="shared" si="15"/>
        <v>0</v>
      </c>
    </row>
    <row r="217" spans="1:4" ht="16.5" x14ac:dyDescent="0.3">
      <c r="A217" s="110" t="s">
        <v>210</v>
      </c>
      <c r="B217" s="20"/>
      <c r="C217" s="21"/>
      <c r="D217" s="63">
        <f t="shared" si="15"/>
        <v>0</v>
      </c>
    </row>
    <row r="218" spans="1:4" ht="17.25" thickBot="1" x14ac:dyDescent="0.35">
      <c r="A218" s="120" t="s">
        <v>211</v>
      </c>
      <c r="B218" s="20"/>
      <c r="C218" s="31"/>
      <c r="D218" s="63">
        <f t="shared" si="15"/>
        <v>0</v>
      </c>
    </row>
    <row r="219" spans="1:4" ht="17.25" thickBot="1" x14ac:dyDescent="0.35">
      <c r="A219" s="73" t="s">
        <v>212</v>
      </c>
      <c r="B219" s="88">
        <f>SUM(B211:B218)</f>
        <v>379301703.17000002</v>
      </c>
      <c r="C219" s="88">
        <f>SUM(C211:C218)</f>
        <v>314562456.02999997</v>
      </c>
      <c r="D219" s="39">
        <f>SUM(B219:C219)</f>
        <v>693864159.20000005</v>
      </c>
    </row>
    <row r="220" spans="1:4" ht="16.5" x14ac:dyDescent="0.3">
      <c r="A220" s="27" t="s">
        <v>213</v>
      </c>
      <c r="B220" s="20"/>
      <c r="C220" s="21"/>
      <c r="D220" s="63"/>
    </row>
    <row r="221" spans="1:4" ht="16.5" x14ac:dyDescent="0.3">
      <c r="A221" s="110" t="s">
        <v>214</v>
      </c>
      <c r="B221" s="20"/>
      <c r="C221" s="21"/>
      <c r="D221" s="63">
        <f>SUM(B221:C221)</f>
        <v>0</v>
      </c>
    </row>
    <row r="222" spans="1:4" ht="16.5" x14ac:dyDescent="0.3">
      <c r="A222" s="110" t="s">
        <v>215</v>
      </c>
      <c r="B222" s="20"/>
      <c r="C222" s="21"/>
      <c r="D222" s="63">
        <f t="shared" ref="D222:D229" si="16">SUM(B222:C222)</f>
        <v>0</v>
      </c>
    </row>
    <row r="223" spans="1:4" ht="16.5" x14ac:dyDescent="0.3">
      <c r="A223" s="110" t="s">
        <v>216</v>
      </c>
      <c r="B223" s="20"/>
      <c r="C223" s="21"/>
      <c r="D223" s="63">
        <f t="shared" si="16"/>
        <v>0</v>
      </c>
    </row>
    <row r="224" spans="1:4" ht="16.5" x14ac:dyDescent="0.3">
      <c r="A224" s="110" t="s">
        <v>217</v>
      </c>
      <c r="B224" s="20"/>
      <c r="C224" s="21">
        <v>23980000</v>
      </c>
      <c r="D224" s="63">
        <f t="shared" si="16"/>
        <v>23980000</v>
      </c>
    </row>
    <row r="225" spans="1:4" ht="16.5" x14ac:dyDescent="0.3">
      <c r="A225" s="110" t="s">
        <v>218</v>
      </c>
      <c r="B225" s="20"/>
      <c r="C225" s="21"/>
      <c r="D225" s="63">
        <f t="shared" si="16"/>
        <v>0</v>
      </c>
    </row>
    <row r="226" spans="1:4" ht="16.5" x14ac:dyDescent="0.3">
      <c r="A226" s="110" t="s">
        <v>219</v>
      </c>
      <c r="B226" s="20"/>
      <c r="C226" s="21"/>
      <c r="D226" s="63">
        <f t="shared" si="16"/>
        <v>0</v>
      </c>
    </row>
    <row r="227" spans="1:4" ht="16.5" x14ac:dyDescent="0.3">
      <c r="A227" s="110" t="s">
        <v>220</v>
      </c>
      <c r="B227" s="20"/>
      <c r="C227" s="21"/>
      <c r="D227" s="63">
        <f t="shared" si="16"/>
        <v>0</v>
      </c>
    </row>
    <row r="228" spans="1:4" ht="16.5" x14ac:dyDescent="0.3">
      <c r="A228" s="110" t="s">
        <v>221</v>
      </c>
      <c r="B228" s="20"/>
      <c r="C228" s="21"/>
      <c r="D228" s="63">
        <f t="shared" si="16"/>
        <v>0</v>
      </c>
    </row>
    <row r="229" spans="1:4" ht="17.25" thickBot="1" x14ac:dyDescent="0.35">
      <c r="A229" s="120" t="s">
        <v>222</v>
      </c>
      <c r="B229" s="30"/>
      <c r="C229" s="31"/>
      <c r="D229" s="63">
        <f t="shared" si="16"/>
        <v>0</v>
      </c>
    </row>
    <row r="230" spans="1:4" ht="17.25" thickBot="1" x14ac:dyDescent="0.35">
      <c r="A230" s="73" t="s">
        <v>223</v>
      </c>
      <c r="B230" s="124">
        <f>SUM(B220:B229)</f>
        <v>0</v>
      </c>
      <c r="C230" s="124">
        <f>SUM(C220:C229)</f>
        <v>23980000</v>
      </c>
      <c r="D230" s="39">
        <f>SUM(B230:C230)</f>
        <v>23980000</v>
      </c>
    </row>
    <row r="231" spans="1:4" ht="17.25" thickBot="1" x14ac:dyDescent="0.35">
      <c r="A231" s="131" t="s">
        <v>224</v>
      </c>
      <c r="B231" s="132">
        <f>SUM(B157,B165,B177,B185,B193,B201,B209,B219,B230)</f>
        <v>547766904.17000008</v>
      </c>
      <c r="C231" s="132">
        <f>SUM(C157,C165,C177,C185,C193,C201,C209,C219,C230)</f>
        <v>726903958.73000002</v>
      </c>
      <c r="D231" s="133">
        <f>SUM(B231:C231)</f>
        <v>1274670862.9000001</v>
      </c>
    </row>
    <row r="232" spans="1:4" ht="16.5" x14ac:dyDescent="0.3">
      <c r="A232" s="27" t="s">
        <v>225</v>
      </c>
      <c r="B232" s="74"/>
      <c r="C232" s="75"/>
      <c r="D232" s="63"/>
    </row>
    <row r="233" spans="1:4" ht="16.5" x14ac:dyDescent="0.3">
      <c r="A233" s="27" t="s">
        <v>136</v>
      </c>
      <c r="B233" s="20"/>
      <c r="C233" s="21"/>
      <c r="D233" s="63"/>
    </row>
    <row r="234" spans="1:4" ht="16.5" x14ac:dyDescent="0.3">
      <c r="A234" s="110" t="s">
        <v>137</v>
      </c>
      <c r="B234" s="20">
        <v>159553000</v>
      </c>
      <c r="C234" s="21">
        <v>188323997.47</v>
      </c>
      <c r="D234" s="63">
        <f>SUM(B234:C234)</f>
        <v>347876997.47000003</v>
      </c>
    </row>
    <row r="235" spans="1:4" ht="16.5" x14ac:dyDescent="0.3">
      <c r="A235" s="110" t="s">
        <v>138</v>
      </c>
      <c r="B235" s="20"/>
      <c r="C235" s="21">
        <v>70754332</v>
      </c>
      <c r="D235" s="63">
        <f t="shared" ref="D235:D246" si="17">SUM(B235:C235)</f>
        <v>70754332</v>
      </c>
    </row>
    <row r="236" spans="1:4" ht="16.5" x14ac:dyDescent="0.3">
      <c r="A236" s="110" t="s">
        <v>139</v>
      </c>
      <c r="B236" s="20"/>
      <c r="C236" s="21"/>
      <c r="D236" s="63">
        <f t="shared" si="17"/>
        <v>0</v>
      </c>
    </row>
    <row r="237" spans="1:4" ht="16.5" x14ac:dyDescent="0.3">
      <c r="A237" s="110" t="s">
        <v>140</v>
      </c>
      <c r="B237" s="20"/>
      <c r="C237" s="21"/>
      <c r="D237" s="63">
        <f t="shared" si="17"/>
        <v>0</v>
      </c>
    </row>
    <row r="238" spans="1:4" ht="16.5" x14ac:dyDescent="0.3">
      <c r="A238" s="111" t="s">
        <v>141</v>
      </c>
      <c r="B238" s="20"/>
      <c r="C238" s="21"/>
      <c r="D238" s="63">
        <f t="shared" si="17"/>
        <v>0</v>
      </c>
    </row>
    <row r="239" spans="1:4" ht="16.5" x14ac:dyDescent="0.3">
      <c r="A239" s="110" t="s">
        <v>142</v>
      </c>
      <c r="B239" s="20"/>
      <c r="C239" s="21"/>
      <c r="D239" s="63">
        <f t="shared" si="17"/>
        <v>0</v>
      </c>
    </row>
    <row r="240" spans="1:4" ht="16.5" x14ac:dyDescent="0.3">
      <c r="A240" s="110" t="s">
        <v>143</v>
      </c>
      <c r="B240" s="20"/>
      <c r="C240" s="21"/>
      <c r="D240" s="63">
        <f t="shared" si="17"/>
        <v>0</v>
      </c>
    </row>
    <row r="241" spans="1:4" ht="16.5" x14ac:dyDescent="0.3">
      <c r="A241" s="110" t="s">
        <v>144</v>
      </c>
      <c r="B241" s="20"/>
      <c r="C241" s="21"/>
      <c r="D241" s="63">
        <f t="shared" si="17"/>
        <v>0</v>
      </c>
    </row>
    <row r="242" spans="1:4" ht="16.5" x14ac:dyDescent="0.3">
      <c r="A242" s="110" t="s">
        <v>145</v>
      </c>
      <c r="B242" s="20"/>
      <c r="C242" s="21"/>
      <c r="D242" s="63">
        <f t="shared" si="17"/>
        <v>0</v>
      </c>
    </row>
    <row r="243" spans="1:4" ht="16.5" x14ac:dyDescent="0.3">
      <c r="A243" s="110" t="s">
        <v>226</v>
      </c>
      <c r="B243" s="20"/>
      <c r="C243" s="21"/>
      <c r="D243" s="63">
        <f t="shared" si="17"/>
        <v>0</v>
      </c>
    </row>
    <row r="244" spans="1:4" ht="16.5" x14ac:dyDescent="0.3">
      <c r="A244" s="110" t="s">
        <v>147</v>
      </c>
      <c r="B244" s="20"/>
      <c r="C244" s="21"/>
      <c r="D244" s="63">
        <f t="shared" si="17"/>
        <v>0</v>
      </c>
    </row>
    <row r="245" spans="1:4" ht="16.5" x14ac:dyDescent="0.3">
      <c r="A245" s="110" t="s">
        <v>148</v>
      </c>
      <c r="B245" s="20"/>
      <c r="C245" s="21"/>
      <c r="D245" s="63">
        <f t="shared" si="17"/>
        <v>0</v>
      </c>
    </row>
    <row r="246" spans="1:4" ht="33.75" thickBot="1" x14ac:dyDescent="0.35">
      <c r="A246" s="134" t="s">
        <v>149</v>
      </c>
      <c r="B246" s="30"/>
      <c r="C246" s="31"/>
      <c r="D246" s="63">
        <f t="shared" si="17"/>
        <v>0</v>
      </c>
    </row>
    <row r="247" spans="1:4" ht="17.25" customHeight="1" thickBot="1" x14ac:dyDescent="0.35">
      <c r="A247" s="135" t="s">
        <v>150</v>
      </c>
      <c r="B247" s="88">
        <f>SUM(B234:B246)</f>
        <v>159553000</v>
      </c>
      <c r="C247" s="88">
        <f>SUM(C234:C246)</f>
        <v>259078329.47</v>
      </c>
      <c r="D247" s="39">
        <f>SUM(B247:C247)</f>
        <v>418631329.47000003</v>
      </c>
    </row>
    <row r="248" spans="1:4" ht="16.5" x14ac:dyDescent="0.3">
      <c r="A248" s="27" t="s">
        <v>151</v>
      </c>
      <c r="B248" s="20"/>
      <c r="C248" s="21"/>
      <c r="D248" s="63"/>
    </row>
    <row r="249" spans="1:4" ht="16.5" x14ac:dyDescent="0.3">
      <c r="A249" s="110" t="s">
        <v>152</v>
      </c>
      <c r="B249" s="20"/>
      <c r="C249" s="21">
        <v>5432000</v>
      </c>
      <c r="D249" s="63">
        <f>SUM(B249:C249)</f>
        <v>5432000</v>
      </c>
    </row>
    <row r="250" spans="1:4" ht="16.5" x14ac:dyDescent="0.3">
      <c r="A250" s="110" t="s">
        <v>153</v>
      </c>
      <c r="B250" s="20"/>
      <c r="C250" s="21"/>
      <c r="D250" s="63">
        <f t="shared" ref="D250:D254" si="18">SUM(B250:C250)</f>
        <v>0</v>
      </c>
    </row>
    <row r="251" spans="1:4" ht="16.5" x14ac:dyDescent="0.3">
      <c r="A251" s="110" t="s">
        <v>154</v>
      </c>
      <c r="B251" s="20"/>
      <c r="C251" s="21"/>
      <c r="D251" s="63">
        <f t="shared" si="18"/>
        <v>0</v>
      </c>
    </row>
    <row r="252" spans="1:4" ht="16.5" x14ac:dyDescent="0.3">
      <c r="A252" s="110" t="s">
        <v>155</v>
      </c>
      <c r="B252" s="20"/>
      <c r="C252" s="21"/>
      <c r="D252" s="63">
        <f t="shared" si="18"/>
        <v>0</v>
      </c>
    </row>
    <row r="253" spans="1:4" ht="16.5" x14ac:dyDescent="0.3">
      <c r="A253" s="110" t="s">
        <v>156</v>
      </c>
      <c r="B253" s="20"/>
      <c r="C253" s="21"/>
      <c r="D253" s="63">
        <f t="shared" si="18"/>
        <v>0</v>
      </c>
    </row>
    <row r="254" spans="1:4" ht="17.25" thickBot="1" x14ac:dyDescent="0.35">
      <c r="A254" s="120" t="s">
        <v>270</v>
      </c>
      <c r="B254" s="30">
        <v>7234564.9800000004</v>
      </c>
      <c r="C254" s="30">
        <v>7234564.9800000004</v>
      </c>
      <c r="D254" s="63">
        <f t="shared" si="18"/>
        <v>14469129.960000001</v>
      </c>
    </row>
    <row r="255" spans="1:4" ht="17.25" thickBot="1" x14ac:dyDescent="0.35">
      <c r="A255" s="25" t="s">
        <v>158</v>
      </c>
      <c r="B255" s="136">
        <f t="shared" ref="B255:C255" si="19">SUM(B249:B254)</f>
        <v>7234564.9800000004</v>
      </c>
      <c r="C255" s="136">
        <f t="shared" si="19"/>
        <v>12666564.98</v>
      </c>
      <c r="D255" s="39">
        <f>SUM(B255:C255)</f>
        <v>19901129.960000001</v>
      </c>
    </row>
    <row r="256" spans="1:4" ht="16.5" x14ac:dyDescent="0.3">
      <c r="A256" s="27" t="s">
        <v>159</v>
      </c>
      <c r="B256" s="20"/>
      <c r="C256" s="21"/>
      <c r="D256" s="63"/>
    </row>
    <row r="257" spans="1:4" ht="16.5" x14ac:dyDescent="0.3">
      <c r="A257" s="110" t="s">
        <v>160</v>
      </c>
      <c r="B257" s="20"/>
      <c r="C257" s="21"/>
      <c r="D257" s="63">
        <f>SUM(B257:C257)</f>
        <v>0</v>
      </c>
    </row>
    <row r="258" spans="1:4" ht="16.5" x14ac:dyDescent="0.3">
      <c r="A258" s="110" t="s">
        <v>161</v>
      </c>
      <c r="B258" s="20"/>
      <c r="C258" s="21"/>
      <c r="D258" s="63">
        <f t="shared" ref="D258:D266" si="20">SUM(B258:C258)</f>
        <v>0</v>
      </c>
    </row>
    <row r="259" spans="1:4" ht="16.5" x14ac:dyDescent="0.3">
      <c r="A259" s="110" t="s">
        <v>162</v>
      </c>
      <c r="B259" s="20">
        <v>78954654.819999993</v>
      </c>
      <c r="C259" s="21"/>
      <c r="D259" s="63">
        <f t="shared" si="20"/>
        <v>78954654.819999993</v>
      </c>
    </row>
    <row r="260" spans="1:4" ht="16.5" x14ac:dyDescent="0.3">
      <c r="A260" s="110" t="s">
        <v>163</v>
      </c>
      <c r="B260" s="20"/>
      <c r="C260" s="21"/>
      <c r="D260" s="63">
        <f t="shared" si="20"/>
        <v>0</v>
      </c>
    </row>
    <row r="261" spans="1:4" ht="16.5" x14ac:dyDescent="0.3">
      <c r="A261" s="111" t="s">
        <v>164</v>
      </c>
      <c r="B261" s="20"/>
      <c r="C261" s="21"/>
      <c r="D261" s="63">
        <f t="shared" si="20"/>
        <v>0</v>
      </c>
    </row>
    <row r="262" spans="1:4" ht="16.5" x14ac:dyDescent="0.3">
      <c r="A262" s="110" t="s">
        <v>165</v>
      </c>
      <c r="B262" s="80"/>
      <c r="C262" s="81"/>
      <c r="D262" s="63">
        <f t="shared" si="20"/>
        <v>0</v>
      </c>
    </row>
    <row r="263" spans="1:4" ht="16.5" x14ac:dyDescent="0.3">
      <c r="A263" s="110" t="s">
        <v>166</v>
      </c>
      <c r="B263" s="20"/>
      <c r="C263" s="21"/>
      <c r="D263" s="63">
        <f t="shared" si="20"/>
        <v>0</v>
      </c>
    </row>
    <row r="264" spans="1:4" ht="16.5" x14ac:dyDescent="0.3">
      <c r="A264" s="123" t="s">
        <v>167</v>
      </c>
      <c r="B264" s="74"/>
      <c r="C264" s="75"/>
      <c r="D264" s="63">
        <f t="shared" si="20"/>
        <v>0</v>
      </c>
    </row>
    <row r="265" spans="1:4" ht="16.5" x14ac:dyDescent="0.3">
      <c r="A265" s="111" t="s">
        <v>168</v>
      </c>
      <c r="B265" s="20"/>
      <c r="C265" s="21"/>
      <c r="D265" s="63">
        <f t="shared" si="20"/>
        <v>0</v>
      </c>
    </row>
    <row r="266" spans="1:4" ht="17.25" thickBot="1" x14ac:dyDescent="0.35">
      <c r="A266" s="120" t="s">
        <v>169</v>
      </c>
      <c r="B266" s="30"/>
      <c r="C266" s="31"/>
      <c r="D266" s="63">
        <f t="shared" si="20"/>
        <v>0</v>
      </c>
    </row>
    <row r="267" spans="1:4" ht="17.25" thickBot="1" x14ac:dyDescent="0.35">
      <c r="A267" s="25" t="s">
        <v>170</v>
      </c>
      <c r="B267" s="136">
        <f>SUM(B257:B266)</f>
        <v>78954654.819999993</v>
      </c>
      <c r="C267" s="136">
        <f>SUM(C257:C266)</f>
        <v>0</v>
      </c>
      <c r="D267" s="39">
        <f>SUM(B267:C267)</f>
        <v>78954654.819999993</v>
      </c>
    </row>
    <row r="268" spans="1:4" ht="16.5" x14ac:dyDescent="0.3">
      <c r="A268" s="27" t="s">
        <v>171</v>
      </c>
      <c r="B268" s="20"/>
      <c r="C268" s="21"/>
      <c r="D268" s="63"/>
    </row>
    <row r="269" spans="1:4" ht="16.5" x14ac:dyDescent="0.3">
      <c r="A269" s="110" t="s">
        <v>172</v>
      </c>
      <c r="B269" s="74"/>
      <c r="C269" s="75"/>
      <c r="D269" s="63">
        <f>SUM(B269:C269)</f>
        <v>0</v>
      </c>
    </row>
    <row r="270" spans="1:4" ht="16.5" x14ac:dyDescent="0.3">
      <c r="A270" s="110" t="s">
        <v>173</v>
      </c>
      <c r="B270" s="20"/>
      <c r="C270" s="21"/>
      <c r="D270" s="63">
        <f t="shared" ref="D270:D274" si="21">SUM(B270:C270)</f>
        <v>0</v>
      </c>
    </row>
    <row r="271" spans="1:4" ht="16.5" x14ac:dyDescent="0.3">
      <c r="A271" s="110" t="s">
        <v>174</v>
      </c>
      <c r="B271" s="20"/>
      <c r="C271" s="21"/>
      <c r="D271" s="63">
        <f t="shared" si="21"/>
        <v>0</v>
      </c>
    </row>
    <row r="272" spans="1:4" ht="16.5" x14ac:dyDescent="0.3">
      <c r="A272" s="110" t="s">
        <v>175</v>
      </c>
      <c r="B272" s="20"/>
      <c r="C272" s="21"/>
      <c r="D272" s="63">
        <f t="shared" si="21"/>
        <v>0</v>
      </c>
    </row>
    <row r="273" spans="1:4" ht="16.5" x14ac:dyDescent="0.3">
      <c r="A273" s="110" t="s">
        <v>176</v>
      </c>
      <c r="B273" s="20"/>
      <c r="C273" s="21">
        <v>99345821</v>
      </c>
      <c r="D273" s="63">
        <f t="shared" si="21"/>
        <v>99345821</v>
      </c>
    </row>
    <row r="274" spans="1:4" ht="17.25" thickBot="1" x14ac:dyDescent="0.35">
      <c r="A274" s="120" t="s">
        <v>177</v>
      </c>
      <c r="B274" s="30"/>
      <c r="C274" s="31"/>
      <c r="D274" s="63">
        <f t="shared" si="21"/>
        <v>0</v>
      </c>
    </row>
    <row r="275" spans="1:4" ht="17.25" thickBot="1" x14ac:dyDescent="0.35">
      <c r="A275" s="25" t="s">
        <v>178</v>
      </c>
      <c r="B275" s="136">
        <f>SUM(B269:B274)</f>
        <v>0</v>
      </c>
      <c r="C275" s="136">
        <f>SUM(C269:C274)</f>
        <v>99345821</v>
      </c>
      <c r="D275" s="39">
        <f>SUM(B275:C275)</f>
        <v>99345821</v>
      </c>
    </row>
    <row r="276" spans="1:4" ht="16.5" x14ac:dyDescent="0.3">
      <c r="A276" s="27" t="s">
        <v>179</v>
      </c>
      <c r="B276" s="20"/>
      <c r="C276" s="21"/>
      <c r="D276" s="63"/>
    </row>
    <row r="277" spans="1:4" ht="16.5" x14ac:dyDescent="0.3">
      <c r="A277" s="110" t="s">
        <v>180</v>
      </c>
      <c r="B277" s="20"/>
      <c r="C277" s="21">
        <v>23678990</v>
      </c>
      <c r="D277" s="63">
        <f>SUM(B277:C277)</f>
        <v>23678990</v>
      </c>
    </row>
    <row r="278" spans="1:4" ht="16.5" x14ac:dyDescent="0.3">
      <c r="A278" s="110" t="s">
        <v>181</v>
      </c>
      <c r="B278" s="20"/>
      <c r="C278" s="21"/>
      <c r="D278" s="63">
        <f t="shared" ref="D278:D282" si="22">SUM(B278:C278)</f>
        <v>0</v>
      </c>
    </row>
    <row r="279" spans="1:4" ht="16.5" x14ac:dyDescent="0.3">
      <c r="A279" s="110" t="s">
        <v>182</v>
      </c>
      <c r="B279" s="20"/>
      <c r="C279" s="21"/>
      <c r="D279" s="63">
        <f t="shared" si="22"/>
        <v>0</v>
      </c>
    </row>
    <row r="280" spans="1:4" ht="16.5" x14ac:dyDescent="0.3">
      <c r="A280" s="110" t="s">
        <v>183</v>
      </c>
      <c r="B280" s="20"/>
      <c r="C280" s="21"/>
      <c r="D280" s="63">
        <f t="shared" si="22"/>
        <v>0</v>
      </c>
    </row>
    <row r="281" spans="1:4" ht="17.25" customHeight="1" x14ac:dyDescent="0.3">
      <c r="A281" s="111" t="s">
        <v>184</v>
      </c>
      <c r="B281" s="20"/>
      <c r="C281" s="21"/>
      <c r="D281" s="63">
        <f t="shared" si="22"/>
        <v>0</v>
      </c>
    </row>
    <row r="282" spans="1:4" ht="20.25" customHeight="1" thickBot="1" x14ac:dyDescent="0.35">
      <c r="A282" s="134" t="s">
        <v>185</v>
      </c>
      <c r="B282" s="30"/>
      <c r="C282" s="31"/>
      <c r="D282" s="63">
        <f t="shared" si="22"/>
        <v>0</v>
      </c>
    </row>
    <row r="283" spans="1:4" ht="17.25" thickBot="1" x14ac:dyDescent="0.35">
      <c r="A283" s="137" t="s">
        <v>186</v>
      </c>
      <c r="B283" s="88">
        <f>SUM(B277:B282)</f>
        <v>0</v>
      </c>
      <c r="C283" s="88">
        <f>SUM(C277:C282)</f>
        <v>23678990</v>
      </c>
      <c r="D283" s="39">
        <f>SUM(B283:C283)</f>
        <v>23678990</v>
      </c>
    </row>
    <row r="284" spans="1:4" ht="16.5" x14ac:dyDescent="0.3">
      <c r="A284" s="27" t="s">
        <v>227</v>
      </c>
      <c r="B284" s="20"/>
      <c r="C284" s="21"/>
      <c r="D284" s="63"/>
    </row>
    <row r="285" spans="1:4" ht="16.5" x14ac:dyDescent="0.3">
      <c r="A285" s="110" t="s">
        <v>188</v>
      </c>
      <c r="B285" s="20"/>
      <c r="C285" s="21"/>
      <c r="D285" s="63">
        <f>SUM(B285:C285)</f>
        <v>0</v>
      </c>
    </row>
    <row r="286" spans="1:4" ht="16.5" x14ac:dyDescent="0.3">
      <c r="A286" s="110" t="s">
        <v>189</v>
      </c>
      <c r="B286" s="80"/>
      <c r="C286" s="81"/>
      <c r="D286" s="63">
        <f t="shared" ref="D286:D290" si="23">SUM(B286:C286)</f>
        <v>0</v>
      </c>
    </row>
    <row r="287" spans="1:4" ht="16.5" x14ac:dyDescent="0.3">
      <c r="A287" s="110" t="s">
        <v>190</v>
      </c>
      <c r="B287" s="20"/>
      <c r="C287" s="21"/>
      <c r="D287" s="63">
        <f t="shared" si="23"/>
        <v>0</v>
      </c>
    </row>
    <row r="288" spans="1:4" ht="16.5" x14ac:dyDescent="0.3">
      <c r="A288" s="110" t="s">
        <v>191</v>
      </c>
      <c r="B288" s="20"/>
      <c r="C288" s="21"/>
      <c r="D288" s="63">
        <f t="shared" si="23"/>
        <v>0</v>
      </c>
    </row>
    <row r="289" spans="1:4" ht="16.5" x14ac:dyDescent="0.3">
      <c r="A289" s="110" t="s">
        <v>192</v>
      </c>
      <c r="B289" s="20"/>
      <c r="C289" s="21"/>
      <c r="D289" s="63">
        <f t="shared" si="23"/>
        <v>0</v>
      </c>
    </row>
    <row r="290" spans="1:4" ht="17.25" thickBot="1" x14ac:dyDescent="0.35">
      <c r="A290" s="120" t="s">
        <v>193</v>
      </c>
      <c r="B290" s="30"/>
      <c r="C290" s="31"/>
      <c r="D290" s="63">
        <f t="shared" si="23"/>
        <v>0</v>
      </c>
    </row>
    <row r="291" spans="1:4" ht="17.25" thickBot="1" x14ac:dyDescent="0.35">
      <c r="A291" s="25" t="s">
        <v>194</v>
      </c>
      <c r="B291" s="88">
        <f>SUM(B285:B290)</f>
        <v>0</v>
      </c>
      <c r="C291" s="88">
        <f>SUM(C285:C290)</f>
        <v>0</v>
      </c>
      <c r="D291" s="39">
        <f>SUM(B291:C291)</f>
        <v>0</v>
      </c>
    </row>
    <row r="292" spans="1:4" ht="16.5" x14ac:dyDescent="0.3">
      <c r="A292" s="27" t="s">
        <v>195</v>
      </c>
      <c r="B292" s="20"/>
      <c r="C292" s="21"/>
      <c r="D292" s="63"/>
    </row>
    <row r="293" spans="1:4" ht="16.5" x14ac:dyDescent="0.3">
      <c r="A293" s="110" t="s">
        <v>196</v>
      </c>
      <c r="B293" s="20"/>
      <c r="C293" s="21"/>
      <c r="D293" s="63">
        <f>SUM(B293:C293)</f>
        <v>0</v>
      </c>
    </row>
    <row r="294" spans="1:4" ht="16.5" x14ac:dyDescent="0.3">
      <c r="A294" s="110" t="s">
        <v>197</v>
      </c>
      <c r="B294" s="20"/>
      <c r="C294" s="21"/>
      <c r="D294" s="63">
        <f t="shared" ref="D294:D298" si="24">SUM(B294:C294)</f>
        <v>0</v>
      </c>
    </row>
    <row r="295" spans="1:4" ht="16.5" x14ac:dyDescent="0.3">
      <c r="A295" s="110" t="s">
        <v>198</v>
      </c>
      <c r="B295" s="20"/>
      <c r="C295" s="21"/>
      <c r="D295" s="63">
        <f t="shared" si="24"/>
        <v>0</v>
      </c>
    </row>
    <row r="296" spans="1:4" ht="16.5" x14ac:dyDescent="0.3">
      <c r="A296" s="110" t="s">
        <v>199</v>
      </c>
      <c r="B296" s="20"/>
      <c r="C296" s="21"/>
      <c r="D296" s="63">
        <f t="shared" si="24"/>
        <v>0</v>
      </c>
    </row>
    <row r="297" spans="1:4" ht="16.5" x14ac:dyDescent="0.3">
      <c r="A297" s="111" t="s">
        <v>200</v>
      </c>
      <c r="B297" s="20"/>
      <c r="C297" s="21"/>
      <c r="D297" s="63">
        <f t="shared" si="24"/>
        <v>0</v>
      </c>
    </row>
    <row r="298" spans="1:4" ht="17.25" thickBot="1" x14ac:dyDescent="0.35">
      <c r="A298" s="134" t="s">
        <v>201</v>
      </c>
      <c r="B298" s="121"/>
      <c r="C298" s="138"/>
      <c r="D298" s="63">
        <f t="shared" si="24"/>
        <v>0</v>
      </c>
    </row>
    <row r="299" spans="1:4" ht="17.25" thickBot="1" x14ac:dyDescent="0.35">
      <c r="A299" s="25" t="s">
        <v>228</v>
      </c>
      <c r="B299" s="88">
        <f>SUM(B293:B298)</f>
        <v>0</v>
      </c>
      <c r="C299" s="88">
        <f>SUM(C293:C298)</f>
        <v>0</v>
      </c>
      <c r="D299" s="39">
        <f>SUM(B299:C299)</f>
        <v>0</v>
      </c>
    </row>
    <row r="300" spans="1:4" ht="16.5" x14ac:dyDescent="0.3">
      <c r="A300" s="27" t="s">
        <v>229</v>
      </c>
      <c r="B300" s="80"/>
      <c r="C300" s="81"/>
      <c r="D300" s="63"/>
    </row>
    <row r="301" spans="1:4" ht="16.5" x14ac:dyDescent="0.3">
      <c r="A301" s="110" t="s">
        <v>204</v>
      </c>
      <c r="B301" s="20">
        <v>323464834.54000002</v>
      </c>
      <c r="C301" s="21">
        <v>126782910</v>
      </c>
      <c r="D301" s="63">
        <f>SUM(B301:C301)</f>
        <v>450247744.54000002</v>
      </c>
    </row>
    <row r="302" spans="1:4" ht="16.5" x14ac:dyDescent="0.3">
      <c r="A302" s="110" t="s">
        <v>205</v>
      </c>
      <c r="B302" s="20"/>
      <c r="C302" s="21"/>
      <c r="D302" s="63">
        <f t="shared" ref="D302:D308" si="25">SUM(B302:C302)</f>
        <v>0</v>
      </c>
    </row>
    <row r="303" spans="1:4" ht="16.5" x14ac:dyDescent="0.3">
      <c r="A303" s="110" t="s">
        <v>206</v>
      </c>
      <c r="B303" s="20"/>
      <c r="C303" s="21"/>
      <c r="D303" s="63">
        <f t="shared" si="25"/>
        <v>0</v>
      </c>
    </row>
    <row r="304" spans="1:4" ht="16.5" x14ac:dyDescent="0.3">
      <c r="A304" s="110" t="s">
        <v>207</v>
      </c>
      <c r="B304" s="20"/>
      <c r="C304" s="21"/>
      <c r="D304" s="63">
        <f t="shared" si="25"/>
        <v>0</v>
      </c>
    </row>
    <row r="305" spans="1:4" ht="16.5" x14ac:dyDescent="0.3">
      <c r="A305" s="110" t="s">
        <v>208</v>
      </c>
      <c r="B305" s="20"/>
      <c r="C305" s="21"/>
      <c r="D305" s="63">
        <f t="shared" si="25"/>
        <v>0</v>
      </c>
    </row>
    <row r="306" spans="1:4" ht="16.5" x14ac:dyDescent="0.3">
      <c r="A306" s="110" t="s">
        <v>209</v>
      </c>
      <c r="B306" s="20"/>
      <c r="C306" s="21"/>
      <c r="D306" s="63">
        <f t="shared" si="25"/>
        <v>0</v>
      </c>
    </row>
    <row r="307" spans="1:4" ht="16.5" x14ac:dyDescent="0.3">
      <c r="A307" s="110" t="s">
        <v>210</v>
      </c>
      <c r="B307" s="20"/>
      <c r="C307" s="21"/>
      <c r="D307" s="63">
        <f t="shared" si="25"/>
        <v>0</v>
      </c>
    </row>
    <row r="308" spans="1:4" ht="17.25" thickBot="1" x14ac:dyDescent="0.35">
      <c r="A308" s="120" t="s">
        <v>211</v>
      </c>
      <c r="B308" s="30"/>
      <c r="C308" s="31"/>
      <c r="D308" s="63">
        <f t="shared" si="25"/>
        <v>0</v>
      </c>
    </row>
    <row r="309" spans="1:4" ht="17.25" thickBot="1" x14ac:dyDescent="0.35">
      <c r="A309" s="73" t="s">
        <v>212</v>
      </c>
      <c r="B309" s="136">
        <f t="shared" ref="B309:C309" si="26">SUM(B301:B308)</f>
        <v>323464834.54000002</v>
      </c>
      <c r="C309" s="136">
        <f t="shared" si="26"/>
        <v>126782910</v>
      </c>
      <c r="D309" s="39">
        <f>SUM(B309:C309)</f>
        <v>450247744.54000002</v>
      </c>
    </row>
    <row r="310" spans="1:4" ht="16.5" x14ac:dyDescent="0.3">
      <c r="A310" s="27" t="s">
        <v>213</v>
      </c>
      <c r="B310" s="20"/>
      <c r="C310" s="21"/>
      <c r="D310" s="63"/>
    </row>
    <row r="311" spans="1:4" ht="16.5" x14ac:dyDescent="0.3">
      <c r="A311" s="110" t="s">
        <v>214</v>
      </c>
      <c r="B311" s="20"/>
      <c r="C311" s="21"/>
      <c r="D311" s="63">
        <f>SUM(B311:C311)</f>
        <v>0</v>
      </c>
    </row>
    <row r="312" spans="1:4" ht="16.5" x14ac:dyDescent="0.3">
      <c r="A312" s="110" t="s">
        <v>215</v>
      </c>
      <c r="B312" s="20"/>
      <c r="C312" s="21"/>
      <c r="D312" s="63">
        <f t="shared" ref="D312:D319" si="27">SUM(B312:C312)</f>
        <v>0</v>
      </c>
    </row>
    <row r="313" spans="1:4" ht="16.5" x14ac:dyDescent="0.3">
      <c r="A313" s="110" t="s">
        <v>216</v>
      </c>
      <c r="B313" s="20"/>
      <c r="C313" s="21"/>
      <c r="D313" s="63">
        <f t="shared" si="27"/>
        <v>0</v>
      </c>
    </row>
    <row r="314" spans="1:4" ht="16.5" x14ac:dyDescent="0.3">
      <c r="A314" s="110" t="s">
        <v>217</v>
      </c>
      <c r="B314" s="20"/>
      <c r="C314" s="21"/>
      <c r="D314" s="63">
        <f t="shared" si="27"/>
        <v>0</v>
      </c>
    </row>
    <row r="315" spans="1:4" ht="16.5" x14ac:dyDescent="0.3">
      <c r="A315" s="110" t="s">
        <v>218</v>
      </c>
      <c r="B315" s="20">
        <v>35188099.499999762</v>
      </c>
      <c r="C315" s="21">
        <v>29346167.109999895</v>
      </c>
      <c r="D315" s="63">
        <f t="shared" si="27"/>
        <v>64534266.609999657</v>
      </c>
    </row>
    <row r="316" spans="1:4" ht="16.5" x14ac:dyDescent="0.3">
      <c r="A316" s="110" t="s">
        <v>219</v>
      </c>
      <c r="B316" s="80"/>
      <c r="C316" s="81"/>
      <c r="D316" s="63">
        <f t="shared" si="27"/>
        <v>0</v>
      </c>
    </row>
    <row r="317" spans="1:4" ht="16.5" x14ac:dyDescent="0.3">
      <c r="A317" s="110" t="s">
        <v>220</v>
      </c>
      <c r="B317" s="20"/>
      <c r="C317" s="21"/>
      <c r="D317" s="63">
        <f t="shared" si="27"/>
        <v>0</v>
      </c>
    </row>
    <row r="318" spans="1:4" ht="16.5" x14ac:dyDescent="0.3">
      <c r="A318" s="110" t="s">
        <v>221</v>
      </c>
      <c r="B318" s="20"/>
      <c r="C318" s="21">
        <v>0</v>
      </c>
      <c r="D318" s="63">
        <f t="shared" si="27"/>
        <v>0</v>
      </c>
    </row>
    <row r="319" spans="1:4" ht="17.25" thickBot="1" x14ac:dyDescent="0.35">
      <c r="A319" s="120" t="s">
        <v>222</v>
      </c>
      <c r="B319" s="30"/>
      <c r="C319" s="31">
        <v>0</v>
      </c>
      <c r="D319" s="63">
        <f t="shared" si="27"/>
        <v>0</v>
      </c>
    </row>
    <row r="320" spans="1:4" ht="17.25" thickBot="1" x14ac:dyDescent="0.35">
      <c r="A320" s="73" t="s">
        <v>223</v>
      </c>
      <c r="B320" s="139">
        <f>SUM(B311:B319)</f>
        <v>35188099.499999762</v>
      </c>
      <c r="C320" s="139">
        <f>SUM(C311:C319)</f>
        <v>29346167.109999895</v>
      </c>
      <c r="D320" s="140">
        <f>SUM(B320:C320)</f>
        <v>64534266.609999657</v>
      </c>
    </row>
    <row r="321" spans="1:4" ht="17.25" thickBot="1" x14ac:dyDescent="0.35">
      <c r="A321" s="141" t="s">
        <v>230</v>
      </c>
      <c r="B321" s="142">
        <f>SUM(B320,B309,B299,B291,B283,B275,B267,B255,B247,)</f>
        <v>604395153.83999979</v>
      </c>
      <c r="C321" s="142">
        <f>SUM(C320,C309,C299,C291,C283,C275,C267,C255,C247,)</f>
        <v>550898782.55999994</v>
      </c>
      <c r="D321" s="142">
        <f>SUM(B321:C321)</f>
        <v>1155293936.3999996</v>
      </c>
    </row>
    <row r="322" spans="1:4" ht="17.25" thickBot="1" x14ac:dyDescent="0.35">
      <c r="A322" s="143" t="s">
        <v>231</v>
      </c>
      <c r="B322" s="144">
        <f>SUM(B231,B321)</f>
        <v>1152162058.0099998</v>
      </c>
      <c r="C322" s="144">
        <f>SUM(C231,C321)</f>
        <v>1277802741.29</v>
      </c>
      <c r="D322" s="145">
        <f>SUM(B322:C322)</f>
        <v>2429964799.2999997</v>
      </c>
    </row>
    <row r="323" spans="1:4" ht="15.75" thickBot="1" x14ac:dyDescent="0.3">
      <c r="A323" s="146" t="s">
        <v>232</v>
      </c>
      <c r="B323" s="147"/>
      <c r="C323" s="147"/>
      <c r="D323" s="148"/>
    </row>
    <row r="324" spans="1:4" x14ac:dyDescent="0.25">
      <c r="A324" s="146" t="s">
        <v>233</v>
      </c>
      <c r="B324" s="147"/>
      <c r="C324" s="147"/>
      <c r="D324" s="148"/>
    </row>
    <row r="325" spans="1:4" x14ac:dyDescent="0.25">
      <c r="A325" s="149" t="s">
        <v>234</v>
      </c>
      <c r="B325" s="150">
        <f>SUM(B122-B322)</f>
        <v>2.384185791015625E-7</v>
      </c>
      <c r="C325" s="150">
        <f>SUM(C122-C322)</f>
        <v>0</v>
      </c>
      <c r="D325" s="151">
        <f>SUM(B325:C325)</f>
        <v>2.384185791015625E-7</v>
      </c>
    </row>
    <row r="326" spans="1:4" x14ac:dyDescent="0.25">
      <c r="A326" s="149" t="s">
        <v>235</v>
      </c>
      <c r="B326" s="150"/>
      <c r="C326" s="150"/>
      <c r="D326" s="151"/>
    </row>
    <row r="327" spans="1:4" x14ac:dyDescent="0.25">
      <c r="A327" s="149" t="s">
        <v>236</v>
      </c>
      <c r="B327" s="150"/>
      <c r="C327" s="150"/>
      <c r="D327" s="151"/>
    </row>
    <row r="328" spans="1:4" ht="16.5" x14ac:dyDescent="0.3">
      <c r="A328" s="152"/>
      <c r="B328" s="153"/>
      <c r="C328" s="153"/>
      <c r="D328" s="154"/>
    </row>
    <row r="329" spans="1:4" ht="16.5" x14ac:dyDescent="0.3">
      <c r="A329" s="155" t="s">
        <v>237</v>
      </c>
      <c r="B329" s="156"/>
      <c r="C329" s="156"/>
      <c r="D329" s="157"/>
    </row>
    <row r="330" spans="1:4" x14ac:dyDescent="0.25">
      <c r="A330" s="158"/>
      <c r="B330" s="159"/>
      <c r="C330" s="159"/>
      <c r="D330" s="160"/>
    </row>
    <row r="331" spans="1:4" ht="15.75" x14ac:dyDescent="0.25">
      <c r="A331" s="161" t="s">
        <v>271</v>
      </c>
      <c r="B331" s="162"/>
      <c r="C331" s="162"/>
      <c r="D331" s="163"/>
    </row>
    <row r="332" spans="1:4" x14ac:dyDescent="0.25">
      <c r="A332" s="164"/>
      <c r="B332" s="162"/>
      <c r="C332" s="162"/>
      <c r="D332" s="163"/>
    </row>
    <row r="333" spans="1:4" x14ac:dyDescent="0.25">
      <c r="A333" s="165" t="s">
        <v>272</v>
      </c>
      <c r="B333" s="162"/>
      <c r="C333" s="162"/>
      <c r="D333" s="163"/>
    </row>
    <row r="334" spans="1:4" x14ac:dyDescent="0.25">
      <c r="A334" s="164"/>
      <c r="B334" s="162"/>
      <c r="C334" s="162"/>
      <c r="D334" s="163"/>
    </row>
    <row r="335" spans="1:4" x14ac:dyDescent="0.25">
      <c r="A335" s="164" t="s">
        <v>273</v>
      </c>
      <c r="B335" s="162"/>
      <c r="C335" s="162"/>
      <c r="D335" s="163"/>
    </row>
    <row r="336" spans="1:4" ht="17.25" thickBot="1" x14ac:dyDescent="0.35">
      <c r="A336" s="166"/>
      <c r="B336" s="167"/>
      <c r="C336" s="167"/>
      <c r="D336" s="168"/>
    </row>
  </sheetData>
  <mergeCells count="3">
    <mergeCell ref="A2:D2"/>
    <mergeCell ref="A3:D3"/>
    <mergeCell ref="A4:D4"/>
  </mergeCells>
  <printOptions horizontalCentered="1"/>
  <pageMargins left="0.7" right="0.7" top="0.75" bottom="0.75" header="0.3" footer="0.3"/>
  <pageSetup scale="86" orientation="portrait" horizontalDpi="0" verticalDpi="0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14" sqref="E14"/>
    </sheetView>
  </sheetViews>
  <sheetFormatPr defaultRowHeight="15" x14ac:dyDescent="0.25"/>
  <cols>
    <col min="1" max="1" width="10.85546875" customWidth="1"/>
    <col min="2" max="2" width="17.85546875" customWidth="1"/>
    <col min="3" max="3" width="17.7109375" customWidth="1"/>
    <col min="4" max="4" width="16.85546875" bestFit="1" customWidth="1"/>
    <col min="5" max="5" width="17.5703125" customWidth="1"/>
    <col min="6" max="6" width="15.28515625" bestFit="1" customWidth="1"/>
    <col min="7" max="7" width="15.28515625" customWidth="1"/>
    <col min="8" max="8" width="15.28515625" bestFit="1" customWidth="1"/>
    <col min="9" max="9" width="16.85546875" bestFit="1" customWidth="1"/>
    <col min="10" max="10" width="17.42578125" customWidth="1"/>
    <col min="11" max="11" width="21.28515625" customWidth="1"/>
    <col min="12" max="12" width="18.28515625" customWidth="1"/>
  </cols>
  <sheetData>
    <row r="1" spans="1:12" ht="46.5" customHeight="1" thickBot="1" x14ac:dyDescent="0.75">
      <c r="A1" s="221" t="s">
        <v>269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2" ht="45.75" thickBot="1" x14ac:dyDescent="0.3">
      <c r="A2" s="169" t="s">
        <v>239</v>
      </c>
      <c r="B2" s="170" t="s">
        <v>240</v>
      </c>
      <c r="C2" s="171" t="s">
        <v>241</v>
      </c>
      <c r="D2" s="171" t="s">
        <v>242</v>
      </c>
      <c r="E2" s="172" t="s">
        <v>243</v>
      </c>
      <c r="F2" s="173" t="s">
        <v>244</v>
      </c>
      <c r="G2" s="173" t="s">
        <v>245</v>
      </c>
      <c r="H2" s="171" t="s">
        <v>246</v>
      </c>
      <c r="I2" s="171" t="s">
        <v>247</v>
      </c>
      <c r="J2" s="171" t="s">
        <v>248</v>
      </c>
      <c r="K2" s="174" t="s">
        <v>249</v>
      </c>
      <c r="L2" s="175"/>
    </row>
    <row r="3" spans="1:12" x14ac:dyDescent="0.25">
      <c r="A3" s="176" t="s">
        <v>250</v>
      </c>
      <c r="B3" s="177">
        <f>B27</f>
        <v>78944074.939999998</v>
      </c>
      <c r="C3" s="177"/>
      <c r="D3" s="177">
        <f>B30</f>
        <v>88548137.620000005</v>
      </c>
      <c r="E3" s="177">
        <f>B31</f>
        <v>13174270.609999999</v>
      </c>
      <c r="F3" s="177"/>
      <c r="G3" s="177"/>
      <c r="H3" s="177">
        <f>B32</f>
        <v>5024766.38</v>
      </c>
      <c r="I3" s="177">
        <f>SUM(D3:G3)</f>
        <v>101722408.23</v>
      </c>
      <c r="J3" s="177">
        <f>B35</f>
        <v>245490487.43000001</v>
      </c>
      <c r="K3" s="178">
        <f>SUM(B3,C3,H3,I3,J3)</f>
        <v>431181736.98000002</v>
      </c>
      <c r="L3" s="175"/>
    </row>
    <row r="4" spans="1:12" x14ac:dyDescent="0.25">
      <c r="A4" s="179" t="s">
        <v>251</v>
      </c>
      <c r="B4" s="180">
        <f>C27</f>
        <v>161763697.34999999</v>
      </c>
      <c r="C4" s="180"/>
      <c r="D4" s="180">
        <f>C30</f>
        <v>46173372.469999999</v>
      </c>
      <c r="E4" s="180">
        <f>C31</f>
        <v>8646528.7699999996</v>
      </c>
      <c r="F4" s="180"/>
      <c r="G4" s="180"/>
      <c r="H4" s="181">
        <f>C32</f>
        <v>6238112.0899999999</v>
      </c>
      <c r="I4" s="177">
        <f t="shared" ref="I4:I5" si="0">SUM(D4:G4)</f>
        <v>54819901.239999995</v>
      </c>
      <c r="J4" s="180">
        <f>C35</f>
        <v>291250300.75999999</v>
      </c>
      <c r="K4" s="178">
        <f>SUM(B4,C4,H4,I4,J4)</f>
        <v>514072011.44</v>
      </c>
      <c r="L4" s="175"/>
    </row>
    <row r="5" spans="1:12" ht="15.75" thickBot="1" x14ac:dyDescent="0.3">
      <c r="A5" s="182" t="s">
        <v>252</v>
      </c>
      <c r="B5" s="183">
        <f>D27</f>
        <v>172427162.59999999</v>
      </c>
      <c r="C5" s="183"/>
      <c r="D5" s="183">
        <f>D30</f>
        <v>0</v>
      </c>
      <c r="E5" s="183">
        <f>D31</f>
        <v>14213743.800000001</v>
      </c>
      <c r="F5" s="183">
        <f>D28</f>
        <v>44144700.289999999</v>
      </c>
      <c r="G5" s="183">
        <f>D29</f>
        <v>6088588.8300000001</v>
      </c>
      <c r="H5" s="184">
        <f>D32</f>
        <v>6679813.5499999998</v>
      </c>
      <c r="I5" s="177">
        <f t="shared" si="0"/>
        <v>64447032.920000002</v>
      </c>
      <c r="J5" s="185">
        <f>D35</f>
        <v>243884274.47</v>
      </c>
      <c r="K5" s="178">
        <f>SUM(B5,C5,H5,I5,J5)</f>
        <v>487438283.53999996</v>
      </c>
      <c r="L5" s="175"/>
    </row>
    <row r="6" spans="1:12" ht="15.75" thickBot="1" x14ac:dyDescent="0.3">
      <c r="A6" s="186" t="s">
        <v>253</v>
      </c>
      <c r="B6" s="187">
        <f t="shared" ref="B6:K6" si="1">SUM(B3:B5)</f>
        <v>413134934.88999999</v>
      </c>
      <c r="C6" s="187">
        <f t="shared" si="1"/>
        <v>0</v>
      </c>
      <c r="D6" s="187">
        <f>SUM(D3:D5)</f>
        <v>134721510.09</v>
      </c>
      <c r="E6" s="187">
        <f t="shared" si="1"/>
        <v>36034543.18</v>
      </c>
      <c r="F6" s="187">
        <f t="shared" si="1"/>
        <v>44144700.289999999</v>
      </c>
      <c r="G6" s="187">
        <f t="shared" si="1"/>
        <v>6088588.8300000001</v>
      </c>
      <c r="H6" s="187">
        <f t="shared" si="1"/>
        <v>17942692.02</v>
      </c>
      <c r="I6" s="187">
        <f t="shared" si="1"/>
        <v>220989342.38999999</v>
      </c>
      <c r="J6" s="187">
        <f t="shared" si="1"/>
        <v>780625062.65999997</v>
      </c>
      <c r="K6" s="188">
        <f t="shared" si="1"/>
        <v>1432692031.96</v>
      </c>
      <c r="L6" s="189"/>
    </row>
    <row r="7" spans="1:12" ht="15.75" thickBot="1" x14ac:dyDescent="0.3">
      <c r="A7" s="186" t="s">
        <v>254</v>
      </c>
      <c r="B7" s="187">
        <f>SUM(B6,C6)</f>
        <v>413134934.88999999</v>
      </c>
      <c r="C7" s="190"/>
      <c r="D7" s="190"/>
      <c r="E7" s="190"/>
      <c r="F7" s="190"/>
      <c r="G7" s="190"/>
      <c r="H7" s="190"/>
      <c r="I7" s="190"/>
      <c r="J7" s="190"/>
      <c r="K7" s="191"/>
    </row>
    <row r="8" spans="1:12" x14ac:dyDescent="0.25">
      <c r="A8" s="176" t="s">
        <v>255</v>
      </c>
      <c r="B8" s="192">
        <f>E27</f>
        <v>198895087.44999999</v>
      </c>
      <c r="C8" s="192"/>
      <c r="D8" s="192">
        <f>E30</f>
        <v>6309380.0899999999</v>
      </c>
      <c r="E8" s="192">
        <f>E31</f>
        <v>10283161.65</v>
      </c>
      <c r="F8" s="192"/>
      <c r="G8" s="192"/>
      <c r="H8" s="192">
        <f>E32</f>
        <v>6156134.0300000003</v>
      </c>
      <c r="I8" s="177">
        <f>SUM(D8:F8)</f>
        <v>16592541.74</v>
      </c>
      <c r="J8" s="192">
        <f>E35</f>
        <v>236951441.88</v>
      </c>
      <c r="K8" s="178">
        <f>SUM(B8,C8,H8,I8,J8)</f>
        <v>458595205.10000002</v>
      </c>
    </row>
    <row r="9" spans="1:12" x14ac:dyDescent="0.25">
      <c r="A9" s="179" t="s">
        <v>256</v>
      </c>
      <c r="B9" s="180">
        <f>F27</f>
        <v>203048560.83000001</v>
      </c>
      <c r="C9" s="180"/>
      <c r="D9" s="180">
        <f>F30</f>
        <v>18105684.010000002</v>
      </c>
      <c r="E9" s="180">
        <f>F31</f>
        <v>15983353.34</v>
      </c>
      <c r="F9" s="180"/>
      <c r="G9" s="180"/>
      <c r="H9" s="180">
        <f>F32</f>
        <v>6634627.3499999996</v>
      </c>
      <c r="I9" s="177">
        <f>SUM(D9:F9)</f>
        <v>34089037.350000001</v>
      </c>
      <c r="J9" s="180">
        <f>F35</f>
        <v>243871427.44999999</v>
      </c>
      <c r="K9" s="178">
        <f>SUM(B9,C9,H9,I9,J9)</f>
        <v>487643652.98000002</v>
      </c>
    </row>
    <row r="10" spans="1:12" ht="15.75" thickBot="1" x14ac:dyDescent="0.3">
      <c r="A10" s="182" t="s">
        <v>257</v>
      </c>
      <c r="B10" s="183">
        <f>G27</f>
        <v>185258163.61000001</v>
      </c>
      <c r="C10" s="183"/>
      <c r="D10" s="183">
        <f>G30</f>
        <v>17220279.48</v>
      </c>
      <c r="E10" s="183">
        <f>G31</f>
        <v>11334958.42</v>
      </c>
      <c r="F10" s="183"/>
      <c r="G10" s="183"/>
      <c r="H10" s="183">
        <f>G32</f>
        <v>6074353.29</v>
      </c>
      <c r="I10" s="177">
        <f>SUM(D10:F10)</f>
        <v>28555237.899999999</v>
      </c>
      <c r="J10" s="183">
        <f>G35</f>
        <v>280420688.88999999</v>
      </c>
      <c r="K10" s="178">
        <f>SUM(B10,C10,H10,I10,J10)</f>
        <v>500308443.69</v>
      </c>
    </row>
    <row r="11" spans="1:12" ht="15.75" thickBot="1" x14ac:dyDescent="0.3">
      <c r="A11" s="186" t="s">
        <v>253</v>
      </c>
      <c r="B11" s="193">
        <f>SUM(B8:B10)</f>
        <v>587201811.88999999</v>
      </c>
      <c r="C11" s="193">
        <f>SUM(C8:C10)</f>
        <v>0</v>
      </c>
      <c r="D11" s="193">
        <f>SUM(D8:D10)</f>
        <v>41635343.579999998</v>
      </c>
      <c r="E11" s="193">
        <f>SUM(E8:E10)</f>
        <v>37601473.410000004</v>
      </c>
      <c r="F11" s="193">
        <f>SUM(F8:F10)</f>
        <v>0</v>
      </c>
      <c r="G11" s="193"/>
      <c r="H11" s="193">
        <f>SUM(H8:H10)</f>
        <v>18865114.669999998</v>
      </c>
      <c r="I11" s="193">
        <f>SUM(I8:I10)</f>
        <v>79236816.99000001</v>
      </c>
      <c r="J11" s="193">
        <f>SUM(J8:J10)</f>
        <v>761243558.22000003</v>
      </c>
      <c r="K11" s="194">
        <f>SUM(K8:K10)</f>
        <v>1446547301.77</v>
      </c>
    </row>
    <row r="12" spans="1:12" ht="15.75" thickBot="1" x14ac:dyDescent="0.3">
      <c r="A12" s="195" t="s">
        <v>254</v>
      </c>
      <c r="B12" s="196">
        <f>SUM(B11,C11)</f>
        <v>587201811.88999999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2" x14ac:dyDescent="0.25">
      <c r="A13" s="197" t="s">
        <v>258</v>
      </c>
      <c r="B13" s="198"/>
      <c r="C13" s="198"/>
      <c r="D13" s="198"/>
      <c r="E13" s="198"/>
      <c r="F13" s="198"/>
      <c r="G13" s="198"/>
      <c r="H13" s="198"/>
      <c r="I13" s="177">
        <f>SUM(D13:F13)</f>
        <v>0</v>
      </c>
      <c r="J13" s="198"/>
      <c r="K13" s="178">
        <f>SUM(B13,C13,H13,I13,J13)</f>
        <v>0</v>
      </c>
    </row>
    <row r="14" spans="1:12" x14ac:dyDescent="0.25">
      <c r="A14" s="199" t="s">
        <v>259</v>
      </c>
      <c r="B14" s="200"/>
      <c r="C14" s="200"/>
      <c r="D14" s="200"/>
      <c r="E14" s="200"/>
      <c r="F14" s="200"/>
      <c r="G14" s="200"/>
      <c r="H14" s="200"/>
      <c r="I14" s="177">
        <f>SUM(D14:F14)</f>
        <v>0</v>
      </c>
      <c r="J14" s="200"/>
      <c r="K14" s="178">
        <f>SUM(B14,C14,H14,I14,J14)</f>
        <v>0</v>
      </c>
    </row>
    <row r="15" spans="1:12" ht="15.75" thickBot="1" x14ac:dyDescent="0.3">
      <c r="A15" s="201" t="s">
        <v>260</v>
      </c>
      <c r="B15" s="202"/>
      <c r="C15" s="202"/>
      <c r="D15" s="202"/>
      <c r="E15" s="202"/>
      <c r="F15" s="202"/>
      <c r="G15" s="202"/>
      <c r="H15" s="202"/>
      <c r="I15" s="177">
        <f>SUM(D15:F15)</f>
        <v>0</v>
      </c>
      <c r="J15" s="202"/>
      <c r="K15" s="178">
        <f>SUM(B15,C15,H15,I15,J15)</f>
        <v>0</v>
      </c>
    </row>
    <row r="16" spans="1:12" ht="15.75" thickBot="1" x14ac:dyDescent="0.3">
      <c r="A16" s="186" t="s">
        <v>253</v>
      </c>
      <c r="B16" s="193">
        <f>SUM(B13:B15)</f>
        <v>0</v>
      </c>
      <c r="C16" s="193">
        <f>SUM(C13:C15)</f>
        <v>0</v>
      </c>
      <c r="D16" s="193">
        <f>SUM(D13:D15)</f>
        <v>0</v>
      </c>
      <c r="E16" s="193">
        <f>SUM(E13:E15)</f>
        <v>0</v>
      </c>
      <c r="F16" s="193">
        <f>SUM(F13:F15)</f>
        <v>0</v>
      </c>
      <c r="G16" s="193"/>
      <c r="H16" s="193">
        <f>SUM(H13:H15)</f>
        <v>0</v>
      </c>
      <c r="I16" s="193">
        <f>SUM(I13:I15)</f>
        <v>0</v>
      </c>
      <c r="J16" s="193">
        <f>SUM(J13:J15)</f>
        <v>0</v>
      </c>
      <c r="K16" s="194">
        <f>SUM(K13:K15)</f>
        <v>0</v>
      </c>
    </row>
    <row r="17" spans="1:11" ht="15.75" thickBot="1" x14ac:dyDescent="0.3">
      <c r="A17" s="186" t="s">
        <v>254</v>
      </c>
      <c r="B17" s="196">
        <f>SUM(B16,C16)</f>
        <v>0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1:11" ht="15.75" thickBot="1" x14ac:dyDescent="0.3">
      <c r="A18" s="203" t="s">
        <v>261</v>
      </c>
      <c r="B18" s="198"/>
      <c r="C18" s="198"/>
      <c r="D18" s="198"/>
      <c r="E18" s="198"/>
      <c r="F18" s="198"/>
      <c r="G18" s="198"/>
      <c r="H18" s="198"/>
      <c r="I18" s="204">
        <f>SUM(D18:F18)</f>
        <v>0</v>
      </c>
      <c r="J18" s="198"/>
      <c r="K18" s="205">
        <f>SUM(B18,C18,H18,I18,J18)</f>
        <v>0</v>
      </c>
    </row>
    <row r="19" spans="1:11" ht="15.75" thickBot="1" x14ac:dyDescent="0.3">
      <c r="A19" s="197" t="s">
        <v>262</v>
      </c>
      <c r="B19" s="200"/>
      <c r="C19" s="200"/>
      <c r="D19" s="200"/>
      <c r="E19" s="200"/>
      <c r="F19" s="200"/>
      <c r="G19" s="200"/>
      <c r="H19" s="200"/>
      <c r="I19" s="181">
        <f>SUM(D19:F19)</f>
        <v>0</v>
      </c>
      <c r="J19" s="200"/>
      <c r="K19" s="181">
        <f>SUM(B19,C19,H19,I19,J19)</f>
        <v>0</v>
      </c>
    </row>
    <row r="20" spans="1:11" ht="15.75" thickBot="1" x14ac:dyDescent="0.3">
      <c r="A20" s="197" t="s">
        <v>263</v>
      </c>
      <c r="B20" s="198"/>
      <c r="C20" s="198"/>
      <c r="D20" s="198"/>
      <c r="E20" s="198"/>
      <c r="F20" s="198"/>
      <c r="G20" s="198"/>
      <c r="H20" s="198"/>
      <c r="I20" s="177">
        <f>SUM(D20:F20)</f>
        <v>0</v>
      </c>
      <c r="J20" s="198"/>
      <c r="K20" s="178">
        <f>SUM(B20,C20,H20,I20,J20)</f>
        <v>0</v>
      </c>
    </row>
    <row r="21" spans="1:11" ht="15.75" thickBot="1" x14ac:dyDescent="0.3">
      <c r="A21" s="195" t="s">
        <v>253</v>
      </c>
      <c r="B21" s="196">
        <f>SUM(B18:B20)</f>
        <v>0</v>
      </c>
      <c r="C21" s="187">
        <f>SUM(C18:C20)</f>
        <v>0</v>
      </c>
      <c r="D21" s="187">
        <f>SUM(D18:D20)</f>
        <v>0</v>
      </c>
      <c r="E21" s="187">
        <f>SUM(E18:E20)</f>
        <v>0</v>
      </c>
      <c r="F21" s="187">
        <f>SUM(F18:F20)</f>
        <v>0</v>
      </c>
      <c r="G21" s="187"/>
      <c r="H21" s="187">
        <f>SUM(H18:H20)</f>
        <v>0</v>
      </c>
      <c r="I21" s="187">
        <f>SUM(I18:I20)</f>
        <v>0</v>
      </c>
      <c r="J21" s="187">
        <f>SUM(J18:J20)</f>
        <v>0</v>
      </c>
      <c r="K21" s="188">
        <f>SUM(K18:K20)</f>
        <v>0</v>
      </c>
    </row>
    <row r="22" spans="1:11" ht="15.75" thickBot="1" x14ac:dyDescent="0.3">
      <c r="A22" s="206" t="s">
        <v>254</v>
      </c>
      <c r="B22" s="198">
        <f>SUM(B21,C21)</f>
        <v>0</v>
      </c>
      <c r="C22" s="207"/>
      <c r="D22" s="207"/>
      <c r="E22" s="207"/>
      <c r="F22" s="207"/>
      <c r="G22" s="207"/>
      <c r="H22" s="207"/>
      <c r="I22" s="198"/>
      <c r="J22" s="198"/>
      <c r="K22" s="208"/>
    </row>
    <row r="23" spans="1:11" ht="15.75" thickBot="1" x14ac:dyDescent="0.3">
      <c r="A23" s="209" t="s">
        <v>264</v>
      </c>
      <c r="B23" s="187">
        <f>SUM(B22,B17,B12,B7)</f>
        <v>1000336746.78</v>
      </c>
      <c r="C23" s="187">
        <f>SUM(C21,C16,C11,C6)</f>
        <v>0</v>
      </c>
      <c r="D23" s="187">
        <f>SUM(D21,D16,D11,D6)</f>
        <v>176356853.67000002</v>
      </c>
      <c r="E23" s="187">
        <f>SUM(E21,E16,E11,E6)</f>
        <v>73636016.590000004</v>
      </c>
      <c r="F23" s="187">
        <f>SUM(F21,F16,F11,F6)</f>
        <v>44144700.289999999</v>
      </c>
      <c r="G23" s="187"/>
      <c r="H23" s="187">
        <f>SUM(H21,H16,H11,H6)</f>
        <v>36807806.689999998</v>
      </c>
      <c r="I23" s="187">
        <f>SUM(I21,I16,I11,I6)</f>
        <v>300226159.38</v>
      </c>
      <c r="J23" s="187">
        <f>SUM(J21,J16,J11,J6)</f>
        <v>1541868620.8800001</v>
      </c>
      <c r="K23" s="187">
        <f>SUM(K21,K16,K11,K6)</f>
        <v>2879239333.73</v>
      </c>
    </row>
    <row r="24" spans="1:11" x14ac:dyDescent="0.25">
      <c r="B24" s="210"/>
      <c r="C24" s="210"/>
      <c r="D24" s="210"/>
      <c r="E24" s="210"/>
      <c r="F24" s="210"/>
      <c r="G24" s="210"/>
      <c r="H24" s="210"/>
      <c r="I24" s="210"/>
      <c r="J24" s="210"/>
      <c r="K24" s="210"/>
    </row>
    <row r="26" spans="1:11" x14ac:dyDescent="0.25"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pans="1:11" x14ac:dyDescent="0.25">
      <c r="A27" t="s">
        <v>265</v>
      </c>
      <c r="B27" s="210">
        <v>78944074.939999998</v>
      </c>
      <c r="C27" s="210">
        <v>161763697.34999999</v>
      </c>
      <c r="D27" s="210">
        <v>172427162.59999999</v>
      </c>
      <c r="E27" s="210">
        <v>198895087.44999999</v>
      </c>
      <c r="F27" s="210">
        <v>203048560.83000001</v>
      </c>
      <c r="G27" s="210">
        <v>185258163.61000001</v>
      </c>
      <c r="H27" s="210"/>
      <c r="I27" s="210"/>
      <c r="J27" s="210"/>
      <c r="K27" s="210"/>
    </row>
    <row r="28" spans="1:11" x14ac:dyDescent="0.25">
      <c r="A28" t="s">
        <v>266</v>
      </c>
      <c r="B28" s="210" t="s">
        <v>268</v>
      </c>
      <c r="C28" s="210" t="s">
        <v>268</v>
      </c>
      <c r="D28" s="210">
        <v>44144700.289999999</v>
      </c>
      <c r="E28" s="210" t="s">
        <v>268</v>
      </c>
      <c r="F28" s="210" t="s">
        <v>268</v>
      </c>
      <c r="G28" s="210" t="s">
        <v>268</v>
      </c>
      <c r="H28" s="210"/>
      <c r="I28" s="210"/>
      <c r="J28" s="210"/>
      <c r="K28" s="210"/>
    </row>
    <row r="29" spans="1:11" x14ac:dyDescent="0.25">
      <c r="A29" t="s">
        <v>267</v>
      </c>
      <c r="B29" s="211"/>
      <c r="C29" s="211"/>
      <c r="D29" s="210">
        <v>6088588.8300000001</v>
      </c>
      <c r="E29" s="210"/>
      <c r="F29" s="210"/>
      <c r="G29" s="210"/>
      <c r="H29" s="210"/>
      <c r="I29" s="210"/>
      <c r="J29" s="210"/>
      <c r="K29" s="210"/>
    </row>
    <row r="30" spans="1:11" x14ac:dyDescent="0.25">
      <c r="B30" s="211">
        <v>88548137.620000005</v>
      </c>
      <c r="C30" s="211">
        <v>46173372.469999999</v>
      </c>
      <c r="D30" s="210"/>
      <c r="E30" s="210">
        <v>6309380.0899999999</v>
      </c>
      <c r="F30" s="210">
        <v>18105684.010000002</v>
      </c>
      <c r="G30" s="210">
        <v>17220279.48</v>
      </c>
      <c r="H30" s="210"/>
      <c r="I30" s="210"/>
      <c r="J30" s="210"/>
      <c r="K30" s="210"/>
    </row>
    <row r="31" spans="1:11" x14ac:dyDescent="0.25">
      <c r="B31" s="211">
        <v>13174270.609999999</v>
      </c>
      <c r="C31" s="211">
        <v>8646528.7699999996</v>
      </c>
      <c r="D31" s="210">
        <v>14213743.800000001</v>
      </c>
      <c r="E31" s="210">
        <v>10283161.65</v>
      </c>
      <c r="F31" s="210">
        <v>15983353.34</v>
      </c>
      <c r="G31" s="210">
        <v>11334958.42</v>
      </c>
      <c r="H31" s="210"/>
      <c r="I31" s="210"/>
      <c r="J31" s="210"/>
      <c r="K31" s="210"/>
    </row>
    <row r="32" spans="1:11" x14ac:dyDescent="0.25">
      <c r="B32" s="211">
        <v>5024766.38</v>
      </c>
      <c r="C32" s="211">
        <v>6238112.0899999999</v>
      </c>
      <c r="D32" s="210">
        <v>6679813.5499999998</v>
      </c>
      <c r="E32" s="210">
        <v>6156134.0300000003</v>
      </c>
      <c r="F32" s="210">
        <v>6634627.3499999996</v>
      </c>
      <c r="G32" s="210">
        <v>6074353.29</v>
      </c>
      <c r="H32" s="210"/>
      <c r="I32" s="210"/>
      <c r="J32" s="210"/>
      <c r="K32" s="210"/>
    </row>
    <row r="33" spans="2:11" x14ac:dyDescent="0.25">
      <c r="B33" s="210" t="s">
        <v>268</v>
      </c>
      <c r="C33" s="210" t="s">
        <v>268</v>
      </c>
      <c r="D33" s="210" t="s">
        <v>268</v>
      </c>
      <c r="E33" s="210" t="s">
        <v>268</v>
      </c>
      <c r="F33" s="210" t="s">
        <v>268</v>
      </c>
      <c r="G33" s="210" t="s">
        <v>268</v>
      </c>
      <c r="H33" s="210"/>
      <c r="I33" s="210"/>
      <c r="J33" s="210"/>
      <c r="K33" s="210"/>
    </row>
    <row r="34" spans="2:11" x14ac:dyDescent="0.25">
      <c r="B34" s="210">
        <v>5024766.38</v>
      </c>
      <c r="C34" s="210">
        <v>6238112.0899999999</v>
      </c>
      <c r="D34" s="210">
        <v>6679813.5499999998</v>
      </c>
      <c r="E34" s="210">
        <v>6156134.0300000003</v>
      </c>
      <c r="F34" s="210">
        <v>6634627.3499999996</v>
      </c>
      <c r="G34" s="210">
        <v>6074353.29</v>
      </c>
      <c r="H34" s="210"/>
      <c r="I34" s="210"/>
      <c r="J34" s="210"/>
      <c r="K34" s="210"/>
    </row>
    <row r="35" spans="2:11" x14ac:dyDescent="0.25">
      <c r="B35" s="210">
        <v>245490487.43000001</v>
      </c>
      <c r="C35" s="210">
        <v>291250300.75999999</v>
      </c>
      <c r="D35" s="210">
        <v>243884274.47</v>
      </c>
      <c r="E35" s="210">
        <v>236951441.88</v>
      </c>
      <c r="F35" s="210">
        <v>243871427.44999999</v>
      </c>
      <c r="G35" s="210">
        <v>280420688.88999999</v>
      </c>
      <c r="H35" s="210"/>
      <c r="I35" s="210"/>
      <c r="J35" s="210"/>
      <c r="K35" s="210"/>
    </row>
    <row r="36" spans="2:11" x14ac:dyDescent="0.25">
      <c r="B36" s="210">
        <v>431181736.98000002</v>
      </c>
      <c r="C36" s="210">
        <v>514072011.44</v>
      </c>
      <c r="D36" s="210">
        <v>487438283.54000002</v>
      </c>
      <c r="E36" s="210">
        <v>458595205.10000002</v>
      </c>
      <c r="F36" s="210">
        <v>487643652.98000002</v>
      </c>
      <c r="G36" s="210">
        <v>500308443.69</v>
      </c>
      <c r="H36" s="210"/>
      <c r="I36" s="210"/>
      <c r="J36" s="210"/>
      <c r="K36" s="210"/>
    </row>
    <row r="37" spans="2:11" x14ac:dyDescent="0.25">
      <c r="B37" s="210"/>
      <c r="C37" s="210"/>
      <c r="D37" s="210"/>
      <c r="E37" s="210"/>
      <c r="F37" s="210"/>
      <c r="G37" s="210"/>
      <c r="H37" s="210"/>
      <c r="I37" s="210"/>
      <c r="J37" s="210"/>
      <c r="K37" s="210"/>
    </row>
    <row r="38" spans="2:11" x14ac:dyDescent="0.25">
      <c r="B38" s="210"/>
      <c r="C38" s="210"/>
      <c r="D38" s="210"/>
      <c r="E38" s="210"/>
      <c r="F38" s="210"/>
      <c r="G38" s="210"/>
      <c r="H38" s="210"/>
      <c r="I38" s="210"/>
      <c r="J38" s="210"/>
      <c r="K38" s="210"/>
    </row>
    <row r="39" spans="2:11" x14ac:dyDescent="0.25">
      <c r="B39" s="210"/>
      <c r="C39" s="210"/>
      <c r="D39" s="210"/>
      <c r="E39" s="210"/>
      <c r="F39" s="210"/>
      <c r="G39" s="210"/>
      <c r="H39" s="210"/>
      <c r="I39" s="210"/>
      <c r="J39" s="210"/>
      <c r="K39" s="210"/>
    </row>
    <row r="40" spans="2:11" x14ac:dyDescent="0.25">
      <c r="B40" s="210"/>
      <c r="C40" s="210"/>
      <c r="D40" s="210"/>
      <c r="E40" s="210"/>
      <c r="F40" s="210"/>
      <c r="G40" s="210"/>
      <c r="H40" s="210"/>
      <c r="I40" s="210"/>
      <c r="J40" s="210"/>
      <c r="K40" s="210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TAKAI 1 &amp; 2 Q. BUDGET TRAC</vt:lpstr>
      <vt:lpstr>Sheet2</vt:lpstr>
      <vt:lpstr>'TAKAI 1 &amp; 2 Q. BUDGET TRAC'!Print_Area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2025-07-29T09:56:47Z</cp:lastPrinted>
  <dcterms:created xsi:type="dcterms:W3CDTF">2025-07-28T22:27:43Z</dcterms:created>
  <dcterms:modified xsi:type="dcterms:W3CDTF">2025-07-29T10:03:02Z</dcterms:modified>
</cp:coreProperties>
</file>