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WARAWA GENERAL\"/>
    </mc:Choice>
  </mc:AlternateContent>
  <bookViews>
    <workbookView xWindow="0" yWindow="0" windowWidth="20490" windowHeight="7365"/>
  </bookViews>
  <sheets>
    <sheet name="WARAWA 1 &amp; 2 Q. BGT TRCK" sheetId="1" r:id="rId1"/>
    <sheet name="1&amp;2 Q FAAC 2025" sheetId="2" r:id="rId2"/>
  </sheets>
  <definedNames>
    <definedName name="_xlnm.Print_Area" localSheetId="0">'WARAWA 1 &amp; 2 Q. BGT TRCK'!$A$1:$D$335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1" i="2"/>
  <c r="C23" i="2" l="1"/>
  <c r="J21" i="2"/>
  <c r="H21" i="2"/>
  <c r="F21" i="2"/>
  <c r="E21" i="2"/>
  <c r="D21" i="2"/>
  <c r="C21" i="2"/>
  <c r="B21" i="2"/>
  <c r="B22" i="2" s="1"/>
  <c r="K20" i="2"/>
  <c r="I20" i="2"/>
  <c r="I19" i="2"/>
  <c r="K19" i="2" s="1"/>
  <c r="K18" i="2"/>
  <c r="K21" i="2" s="1"/>
  <c r="I18" i="2"/>
  <c r="I21" i="2" s="1"/>
  <c r="J16" i="2"/>
  <c r="H16" i="2"/>
  <c r="F16" i="2"/>
  <c r="E16" i="2"/>
  <c r="D16" i="2"/>
  <c r="C16" i="2"/>
  <c r="B16" i="2"/>
  <c r="B17" i="2" s="1"/>
  <c r="K15" i="2"/>
  <c r="I15" i="2"/>
  <c r="I14" i="2"/>
  <c r="K14" i="2" s="1"/>
  <c r="K13" i="2"/>
  <c r="K16" i="2" s="1"/>
  <c r="I13" i="2"/>
  <c r="I16" i="2" s="1"/>
  <c r="F11" i="2"/>
  <c r="C11" i="2"/>
  <c r="J10" i="2"/>
  <c r="H10" i="2"/>
  <c r="E10" i="2"/>
  <c r="D10" i="2"/>
  <c r="B10" i="2"/>
  <c r="J9" i="2"/>
  <c r="H9" i="2"/>
  <c r="E9" i="2"/>
  <c r="D9" i="2"/>
  <c r="B9" i="2"/>
  <c r="J8" i="2"/>
  <c r="H8" i="2"/>
  <c r="E8" i="2"/>
  <c r="D8" i="2"/>
  <c r="B8" i="2"/>
  <c r="C6" i="2"/>
  <c r="J5" i="2"/>
  <c r="H5" i="2"/>
  <c r="G5" i="2"/>
  <c r="G6" i="2" s="1"/>
  <c r="F5" i="2"/>
  <c r="F6" i="2" s="1"/>
  <c r="E5" i="2"/>
  <c r="D5" i="2"/>
  <c r="B5" i="2"/>
  <c r="J4" i="2"/>
  <c r="H4" i="2"/>
  <c r="E4" i="2"/>
  <c r="D4" i="2"/>
  <c r="B4" i="2"/>
  <c r="J3" i="2"/>
  <c r="J6" i="2" s="1"/>
  <c r="H3" i="2"/>
  <c r="E3" i="2"/>
  <c r="D3" i="2"/>
  <c r="B3" i="2"/>
  <c r="I9" i="2" l="1"/>
  <c r="K9" i="2" s="1"/>
  <c r="J11" i="2"/>
  <c r="J23" i="2" s="1"/>
  <c r="I8" i="2"/>
  <c r="H6" i="2"/>
  <c r="I4" i="2"/>
  <c r="I5" i="2"/>
  <c r="F23" i="2"/>
  <c r="D6" i="2"/>
  <c r="K4" i="2"/>
  <c r="K8" i="2"/>
  <c r="I3" i="2"/>
  <c r="D11" i="2"/>
  <c r="H11" i="2"/>
  <c r="I10" i="2"/>
  <c r="K10" i="2" s="1"/>
  <c r="K5" i="2"/>
  <c r="E6" i="2"/>
  <c r="E11" i="2"/>
  <c r="B6" i="2"/>
  <c r="B7" i="2" s="1"/>
  <c r="B11" i="2"/>
  <c r="B12" i="2" s="1"/>
  <c r="B23" i="2" s="1"/>
  <c r="K11" i="2" l="1"/>
  <c r="I11" i="2"/>
  <c r="I23" i="2" s="1"/>
  <c r="D23" i="2"/>
  <c r="I6" i="2"/>
  <c r="H23" i="2"/>
  <c r="E23" i="2"/>
  <c r="K3" i="2"/>
  <c r="K6" i="2"/>
  <c r="K23" i="2" s="1"/>
  <c r="C319" i="1" l="1"/>
  <c r="B319" i="1"/>
  <c r="D318" i="1"/>
  <c r="D317" i="1"/>
  <c r="D316" i="1"/>
  <c r="D315" i="1"/>
  <c r="D314" i="1"/>
  <c r="D313" i="1"/>
  <c r="D312" i="1"/>
  <c r="D311" i="1"/>
  <c r="D310" i="1"/>
  <c r="C308" i="1"/>
  <c r="B308" i="1"/>
  <c r="D307" i="1"/>
  <c r="D306" i="1"/>
  <c r="D305" i="1"/>
  <c r="D304" i="1"/>
  <c r="D303" i="1"/>
  <c r="D302" i="1"/>
  <c r="D301" i="1"/>
  <c r="D300" i="1"/>
  <c r="D298" i="1"/>
  <c r="C298" i="1"/>
  <c r="B298" i="1"/>
  <c r="D297" i="1"/>
  <c r="D296" i="1"/>
  <c r="D295" i="1"/>
  <c r="D294" i="1"/>
  <c r="D293" i="1"/>
  <c r="D292" i="1"/>
  <c r="D291" i="1"/>
  <c r="C290" i="1"/>
  <c r="B290" i="1"/>
  <c r="D289" i="1"/>
  <c r="D288" i="1"/>
  <c r="D287" i="1"/>
  <c r="D286" i="1"/>
  <c r="D285" i="1"/>
  <c r="D284" i="1"/>
  <c r="C282" i="1"/>
  <c r="B282" i="1"/>
  <c r="D281" i="1"/>
  <c r="D280" i="1"/>
  <c r="D279" i="1"/>
  <c r="D278" i="1"/>
  <c r="D277" i="1"/>
  <c r="D276" i="1"/>
  <c r="D274" i="1"/>
  <c r="C274" i="1"/>
  <c r="B274" i="1"/>
  <c r="D273" i="1"/>
  <c r="D272" i="1"/>
  <c r="D271" i="1"/>
  <c r="D270" i="1"/>
  <c r="D269" i="1"/>
  <c r="D268" i="1"/>
  <c r="C266" i="1"/>
  <c r="B266" i="1"/>
  <c r="D266" i="1" s="1"/>
  <c r="D265" i="1"/>
  <c r="D264" i="1"/>
  <c r="D263" i="1"/>
  <c r="D262" i="1"/>
  <c r="D261" i="1"/>
  <c r="D260" i="1"/>
  <c r="D259" i="1"/>
  <c r="D258" i="1"/>
  <c r="D257" i="1"/>
  <c r="D256" i="1"/>
  <c r="C254" i="1"/>
  <c r="B254" i="1"/>
  <c r="D254" i="1" s="1"/>
  <c r="D253" i="1"/>
  <c r="D252" i="1"/>
  <c r="D251" i="1"/>
  <c r="D250" i="1"/>
  <c r="D249" i="1"/>
  <c r="D248" i="1"/>
  <c r="C246" i="1"/>
  <c r="D246" i="1" s="1"/>
  <c r="B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C229" i="1"/>
  <c r="B229" i="1"/>
  <c r="D229" i="1" s="1"/>
  <c r="D228" i="1"/>
  <c r="D227" i="1"/>
  <c r="D226" i="1"/>
  <c r="D225" i="1"/>
  <c r="D224" i="1"/>
  <c r="D223" i="1"/>
  <c r="D222" i="1"/>
  <c r="D221" i="1"/>
  <c r="D220" i="1"/>
  <c r="C218" i="1"/>
  <c r="B218" i="1"/>
  <c r="D218" i="1" s="1"/>
  <c r="D217" i="1"/>
  <c r="D216" i="1"/>
  <c r="D215" i="1"/>
  <c r="D214" i="1"/>
  <c r="D213" i="1"/>
  <c r="D212" i="1"/>
  <c r="D211" i="1"/>
  <c r="D210" i="1"/>
  <c r="C208" i="1"/>
  <c r="B208" i="1"/>
  <c r="D208" i="1" s="1"/>
  <c r="D207" i="1"/>
  <c r="D206" i="1"/>
  <c r="D205" i="1"/>
  <c r="D204" i="1"/>
  <c r="D203" i="1"/>
  <c r="D202" i="1"/>
  <c r="C200" i="1"/>
  <c r="B200" i="1"/>
  <c r="D200" i="1" s="1"/>
  <c r="D199" i="1"/>
  <c r="D198" i="1"/>
  <c r="D197" i="1"/>
  <c r="D196" i="1"/>
  <c r="D195" i="1"/>
  <c r="D194" i="1"/>
  <c r="C192" i="1"/>
  <c r="D192" i="1" s="1"/>
  <c r="B192" i="1"/>
  <c r="D191" i="1"/>
  <c r="D190" i="1"/>
  <c r="D189" i="1"/>
  <c r="D188" i="1"/>
  <c r="D187" i="1"/>
  <c r="D186" i="1"/>
  <c r="D184" i="1"/>
  <c r="C184" i="1"/>
  <c r="B184" i="1"/>
  <c r="D183" i="1"/>
  <c r="D182" i="1"/>
  <c r="D181" i="1"/>
  <c r="D180" i="1"/>
  <c r="D179" i="1"/>
  <c r="D178" i="1"/>
  <c r="C176" i="1"/>
  <c r="B176" i="1"/>
  <c r="D176" i="1" s="1"/>
  <c r="D175" i="1"/>
  <c r="D174" i="1"/>
  <c r="D173" i="1"/>
  <c r="D172" i="1"/>
  <c r="D171" i="1"/>
  <c r="D170" i="1"/>
  <c r="D169" i="1"/>
  <c r="D168" i="1"/>
  <c r="D167" i="1"/>
  <c r="D166" i="1"/>
  <c r="C164" i="1"/>
  <c r="B164" i="1"/>
  <c r="D164" i="1" s="1"/>
  <c r="D163" i="1"/>
  <c r="D162" i="1"/>
  <c r="D161" i="1"/>
  <c r="D160" i="1"/>
  <c r="D159" i="1"/>
  <c r="D158" i="1"/>
  <c r="C156" i="1"/>
  <c r="D156" i="1" s="1"/>
  <c r="B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C139" i="1"/>
  <c r="D139" i="1" s="1"/>
  <c r="B139" i="1"/>
  <c r="D138" i="1"/>
  <c r="D137" i="1"/>
  <c r="D136" i="1"/>
  <c r="D135" i="1"/>
  <c r="D134" i="1"/>
  <c r="D133" i="1"/>
  <c r="D132" i="1"/>
  <c r="D131" i="1"/>
  <c r="D130" i="1"/>
  <c r="D129" i="1"/>
  <c r="D128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1" i="1"/>
  <c r="D100" i="1"/>
  <c r="C98" i="1"/>
  <c r="B98" i="1"/>
  <c r="D98" i="1" s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3" i="1"/>
  <c r="D72" i="1"/>
  <c r="D71" i="1"/>
  <c r="D70" i="1"/>
  <c r="D69" i="1"/>
  <c r="C67" i="1"/>
  <c r="B67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4" i="1"/>
  <c r="D32" i="1"/>
  <c r="C31" i="1"/>
  <c r="B31" i="1"/>
  <c r="D31" i="1" s="1"/>
  <c r="D30" i="1"/>
  <c r="D29" i="1"/>
  <c r="D28" i="1"/>
  <c r="D27" i="1"/>
  <c r="D26" i="1"/>
  <c r="D25" i="1"/>
  <c r="D24" i="1"/>
  <c r="D23" i="1"/>
  <c r="D22" i="1"/>
  <c r="D21" i="1"/>
  <c r="D20" i="1"/>
  <c r="D19" i="1"/>
  <c r="C18" i="1"/>
  <c r="C65" i="1" s="1"/>
  <c r="B18" i="1"/>
  <c r="D17" i="1"/>
  <c r="D16" i="1"/>
  <c r="D15" i="1"/>
  <c r="D14" i="1"/>
  <c r="D10" i="1"/>
  <c r="D9" i="1"/>
  <c r="D8" i="1"/>
  <c r="D7" i="1"/>
  <c r="D18" i="1" l="1"/>
  <c r="D282" i="1"/>
  <c r="B230" i="1"/>
  <c r="D290" i="1"/>
  <c r="D308" i="1"/>
  <c r="C320" i="1"/>
  <c r="D319" i="1"/>
  <c r="D67" i="1"/>
  <c r="C122" i="1"/>
  <c r="B122" i="1"/>
  <c r="C230" i="1"/>
  <c r="B320" i="1"/>
  <c r="B65" i="1"/>
  <c r="D65" i="1" s="1"/>
  <c r="D320" i="1" l="1"/>
  <c r="C321" i="1"/>
  <c r="C324" i="1" s="1"/>
  <c r="D122" i="1"/>
  <c r="D230" i="1"/>
  <c r="B321" i="1"/>
  <c r="B324" i="1" s="1"/>
  <c r="D321" i="1" l="1"/>
  <c r="D324" i="1"/>
  <c r="D127" i="1"/>
</calcChain>
</file>

<file path=xl/sharedStrings.xml><?xml version="1.0" encoding="utf-8"?>
<sst xmlns="http://schemas.openxmlformats.org/spreadsheetml/2006/main" count="378" uniqueCount="275">
  <si>
    <t>MINISTRYFOR LOCAL GOVERNMENT &amp; CHIEFTANCY AFFAIRS</t>
  </si>
  <si>
    <t>KANO STATE GOVERNMENT</t>
  </si>
  <si>
    <t>QUATERLY BUDGET TRACKING TEMPLATE 1ST &amp; 2ND   QUARTER JANUARY - JUNE 2025</t>
  </si>
  <si>
    <t>ITEM</t>
  </si>
  <si>
    <t>1ST Q. 2025</t>
  </si>
  <si>
    <t>2ND Q. 2025</t>
  </si>
  <si>
    <t>TOTAL 1ST &amp; 2ND Q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</si>
  <si>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</si>
  <si>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</si>
  <si>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</si>
  <si>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</si>
  <si>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</si>
  <si>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</si>
  <si>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</si>
  <si>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</si>
  <si>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</si>
  <si>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</si>
  <si>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</si>
  <si>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</si>
  <si>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</si>
  <si>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</si>
  <si>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</si>
  <si>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</si>
  <si>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</si>
  <si>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</si>
  <si>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</si>
  <si>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</si>
  <si>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</si>
  <si>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</si>
  <si>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</si>
  <si>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>TOTAL NON-TAX</t>
  </si>
  <si>
    <t xml:space="preserve"> Below-The-Line Receipts BTL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</si>
  <si>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</si>
  <si>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</si>
  <si>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</si>
  <si>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</si>
  <si>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</si>
  <si>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</si>
  <si>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</si>
  <si>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</si>
  <si>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</si>
  <si>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</si>
  <si>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</si>
  <si>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Exchange Rate</t>
  </si>
  <si>
    <t xml:space="preserve">(x) Solid Mineral </t>
  </si>
  <si>
    <t>(xi) ….......................... (please specify)</t>
  </si>
  <si>
    <t>Grants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</si>
  <si>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</si>
  <si>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</si>
  <si>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</si>
  <si>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</si>
  <si>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</si>
  <si>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</si>
  <si>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</si>
  <si>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</si>
  <si>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</si>
  <si>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</si>
  <si>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</si>
  <si>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</si>
  <si>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</si>
  <si>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</si>
  <si>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</si>
  <si>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</si>
  <si>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</si>
  <si>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</si>
  <si>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</si>
  <si>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</si>
  <si>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</si>
  <si>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</si>
  <si>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</si>
  <si>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</si>
  <si>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</si>
  <si>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</si>
  <si>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</si>
  <si>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</si>
  <si>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</si>
  <si>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</si>
  <si>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Maintenance Services</t>
  </si>
  <si>
    <t>(v) Training</t>
  </si>
  <si>
    <t>(vi) Local Government Staff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</si>
  <si>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</si>
  <si>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</si>
  <si>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</si>
  <si>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</si>
  <si>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</si>
  <si>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</si>
  <si>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</si>
  <si>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</si>
  <si>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</si>
  <si>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</si>
  <si>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</si>
  <si>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</si>
  <si>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</si>
  <si>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</si>
  <si>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</si>
  <si>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</si>
  <si>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</si>
  <si>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 TOTAL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</si>
  <si>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</si>
  <si>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</si>
  <si>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</si>
  <si>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</si>
  <si>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</si>
  <si>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construction of Houses</t>
  </si>
  <si>
    <t>(b)  Expense on bulk infrastructure eg (Roads,Bridge, Culverts etc)</t>
  </si>
  <si>
    <t>(c) Others (specify)</t>
  </si>
  <si>
    <t>(ii) Construction/Provision of Fixed Assets</t>
  </si>
  <si>
    <t>(iii) Rehabilitation/Repairs of Fixed Assets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</si>
  <si>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</si>
  <si>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</si>
  <si>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</si>
  <si>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</si>
  <si>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</si>
  <si>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</si>
  <si>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 xml:space="preserve">(i) Direct deductions from FAAC </t>
  </si>
  <si>
    <t>(ii) Domestic Loans Principal Repayment</t>
  </si>
  <si>
    <t>(iii) Contractual Debts 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</si>
  <si>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</si>
  <si>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</si>
  <si>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</si>
  <si>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</si>
  <si>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</si>
  <si>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</si>
  <si>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 xml:space="preserve">         (i) From Commercial Banks</t>
  </si>
  <si>
    <t xml:space="preserve">        (ii) Other Financial Institutions</t>
  </si>
  <si>
    <t xml:space="preserve">        (iii) Development Loans Stock</t>
  </si>
  <si>
    <t xml:space="preserve">         (v) Others </t>
  </si>
  <si>
    <t>Other Accounts Payable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</si>
  <si>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</si>
  <si>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</si>
  <si>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</si>
  <si>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</si>
  <si>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</si>
  <si>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</si>
  <si>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</si>
  <si>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 xml:space="preserve">          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</si>
  <si>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</si>
  <si>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</si>
  <si>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</si>
  <si>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</si>
  <si>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</si>
  <si>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</si>
  <si>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</si>
  <si>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</si>
  <si>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</si>
  <si>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</si>
  <si>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</si>
  <si>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</si>
  <si>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</si>
  <si>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</si>
  <si>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</si>
  <si>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</si>
  <si>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</si>
  <si>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</si>
  <si>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</si>
  <si>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</si>
  <si>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</si>
  <si>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</si>
  <si>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r>
      <t>Public Order and Safety n.e.c.</t>
    </r>
    <r>
      <rPr>
        <b/>
        <sz val="11"/>
        <color theme="1"/>
        <rFont val="Arial Narrow"/>
        <family val="2"/>
      </rPr>
      <t xml:space="preserve"> HISBAH</t>
    </r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</si>
  <si>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</si>
  <si>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</si>
  <si>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</si>
  <si>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</si>
  <si>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</si>
  <si>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</si>
  <si>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</si>
  <si>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</si>
  <si>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</si>
  <si>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</si>
  <si>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</si>
  <si>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</si>
  <si>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</si>
  <si>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</si>
  <si>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</si>
  <si>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</si>
  <si>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</si>
  <si>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</si>
  <si>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</si>
  <si>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</si>
  <si>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</si>
  <si>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</si>
  <si>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</si>
  <si>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</si>
  <si>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</si>
  <si>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</si>
  <si>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</si>
  <si>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</si>
  <si>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</si>
  <si>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</si>
  <si>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</si>
  <si>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</si>
  <si>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</si>
  <si>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</si>
  <si>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</si>
  <si>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</si>
  <si>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</si>
  <si>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</si>
  <si>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</si>
  <si>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</si>
  <si>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</si>
  <si>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</si>
  <si>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</si>
  <si>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</si>
  <si>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</si>
  <si>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</si>
  <si>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</si>
  <si>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</si>
  <si>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</si>
  <si>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</si>
  <si>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</si>
  <si>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</si>
  <si>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</si>
  <si>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</si>
  <si>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</si>
  <si>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</si>
  <si>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</si>
  <si>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</si>
  <si>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</si>
  <si>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</si>
  <si>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</si>
  <si>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</si>
  <si>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</si>
  <si>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</si>
  <si>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</si>
  <si>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</si>
  <si>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</si>
  <si>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</si>
  <si>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</si>
  <si>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>Public Order and Safety n.e.c.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</si>
  <si>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</si>
  <si>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</si>
  <si>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</si>
  <si>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</si>
  <si>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</si>
  <si>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r>
      <t xml:space="preserve">Do you follow the National chart of accounts in producing your accounts?           </t>
    </r>
    <r>
      <rPr>
        <b/>
        <i/>
        <sz val="8"/>
        <color theme="0"/>
        <rFont val="Arial Narrow"/>
        <family val="2"/>
      </rPr>
      <t xml:space="preserve"> (a)   Yes 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No </t>
    </r>
    <r>
      <rPr>
        <b/>
        <sz val="8"/>
        <color theme="0"/>
        <rFont val="Arial Narrow"/>
        <family val="2"/>
      </rPr>
      <t xml:space="preserve">       </t>
    </r>
  </si>
  <si>
    <r>
      <t xml:space="preserve">Is your accounts produced in Cash or Accrual?           </t>
    </r>
    <r>
      <rPr>
        <b/>
        <i/>
        <sz val="8"/>
        <color theme="0"/>
        <rFont val="Arial Narrow"/>
        <family val="2"/>
      </rPr>
      <t xml:space="preserve"> (a)   Cash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Accrual </t>
    </r>
    <r>
      <rPr>
        <b/>
        <sz val="8"/>
        <color theme="0"/>
        <rFont val="Arial Narrow"/>
        <family val="2"/>
      </rPr>
      <t xml:space="preserve">       </t>
    </r>
  </si>
  <si>
    <t>Notes:</t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</si>
  <si>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</si>
  <si>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</si>
  <si>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>Contact Person:</t>
  </si>
  <si>
    <t>Fax No: ………………………</t>
  </si>
  <si>
    <t xml:space="preserve">Signature: ………………………………..ACCT.NO:  </t>
  </si>
  <si>
    <t>MONTH</t>
  </si>
  <si>
    <t>Net Statutory Allocation</t>
  </si>
  <si>
    <t>Deduction</t>
  </si>
  <si>
    <t>Exchange Gain</t>
  </si>
  <si>
    <t>Electronic Money Transfer Levy (EMTL)</t>
  </si>
  <si>
    <t>EXCESS/NON OIL</t>
  </si>
  <si>
    <t>SOLID MIN. RES</t>
  </si>
  <si>
    <t>ECOLOGY</t>
  </si>
  <si>
    <t>OTHER GRANT</t>
  </si>
  <si>
    <t>VAT</t>
  </si>
  <si>
    <t>TOTAL</t>
  </si>
  <si>
    <t>JANUARY</t>
  </si>
  <si>
    <t>FEBRUARY</t>
  </si>
  <si>
    <t>MARCH</t>
  </si>
  <si>
    <t>SUB-TOTAL</t>
  </si>
  <si>
    <t>NET STAT.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</si>
  <si>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</si>
  <si>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</si>
  <si>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</si>
  <si>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</si>
  <si>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</si>
  <si>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</si>
  <si>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</si>
  <si>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</si>
  <si>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</si>
  <si>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GRAND TOTAL</t>
  </si>
  <si>
    <t>STATUT</t>
  </si>
  <si>
    <t>NON OIL</t>
  </si>
  <si>
    <t>SOLID</t>
  </si>
  <si>
    <t>WARAWA</t>
  </si>
  <si>
    <t>-</t>
  </si>
  <si>
    <t xml:space="preserve">Name: </t>
  </si>
  <si>
    <t xml:space="preserve">Local Government:    WARAWA    KANO            State: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</si>
</sst>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 Narrow"/>
      <family val="2"/>
    </font>
    <font>
      <b/>
      <sz val="24"/>
      <color theme="1"/>
      <name val="Arial Black"/>
      <family val="2"/>
    </font>
    <font>
      <b/>
      <sz val="9"/>
      <color theme="1"/>
      <name val="Calibri"/>
      <family val="2"/>
      <scheme val="minor"/>
    </font>
    <font>
      <sz val="16"/>
      <color theme="1"/>
      <name val="Arial Rounded MT Bold"/>
      <family val="2"/>
    </font>
    <font>
      <b/>
      <sz val="9"/>
      <color theme="1"/>
      <name val="Arial Rounded MT Bol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 applyProtection="1">
      <protection locked="0"/>
    </xf>
    <xf numFmtId="43" fontId="3" fillId="0" borderId="0" xfId="0" applyNumberFormat="1" applyFont="1" applyProtection="1">
      <protection locked="0"/>
    </xf>
    <xf numFmtId="43" fontId="4" fillId="0" borderId="0" xfId="0" applyNumberFormat="1" applyFont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43" fontId="5" fillId="0" borderId="13" xfId="0" applyNumberFormat="1" applyFont="1" applyBorder="1" applyAlignment="1" applyProtection="1">
      <alignment horizontal="center"/>
      <protection locked="0"/>
    </xf>
    <xf numFmtId="43" fontId="6" fillId="0" borderId="14" xfId="0" applyNumberFormat="1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43" fontId="7" fillId="0" borderId="16" xfId="0" applyNumberFormat="1" applyFont="1" applyBorder="1" applyAlignment="1" applyProtection="1">
      <alignment horizontal="center"/>
      <protection locked="0"/>
    </xf>
    <xf numFmtId="43" fontId="7" fillId="0" borderId="17" xfId="0" applyNumberFormat="1" applyFont="1" applyBorder="1" applyAlignment="1" applyProtection="1">
      <alignment horizontal="center"/>
      <protection locked="0"/>
    </xf>
    <xf numFmtId="43" fontId="7" fillId="0" borderId="18" xfId="0" applyNumberFormat="1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wrapText="1"/>
      <protection locked="0"/>
    </xf>
    <xf numFmtId="43" fontId="7" fillId="0" borderId="17" xfId="0" applyNumberFormat="1" applyFont="1" applyBorder="1" applyProtection="1"/>
    <xf numFmtId="43" fontId="7" fillId="0" borderId="19" xfId="0" applyNumberFormat="1" applyFont="1" applyBorder="1" applyProtection="1"/>
    <xf numFmtId="43" fontId="5" fillId="2" borderId="20" xfId="0" applyNumberFormat="1" applyFont="1" applyFill="1" applyBorder="1" applyProtection="1"/>
    <xf numFmtId="0" fontId="5" fillId="0" borderId="21" xfId="0" applyFont="1" applyBorder="1" applyAlignment="1" applyProtection="1">
      <alignment wrapText="1"/>
      <protection locked="0"/>
    </xf>
    <xf numFmtId="0" fontId="8" fillId="0" borderId="21" xfId="0" applyFont="1" applyBorder="1" applyAlignment="1" applyProtection="1">
      <alignment wrapText="1"/>
      <protection locked="0"/>
    </xf>
    <xf numFmtId="43" fontId="7" fillId="0" borderId="17" xfId="0" applyNumberFormat="1" applyFont="1" applyBorder="1" applyProtection="1">
      <protection locked="0"/>
    </xf>
    <xf numFmtId="43" fontId="7" fillId="0" borderId="19" xfId="0" applyNumberFormat="1" applyFont="1" applyBorder="1" applyProtection="1">
      <protection locked="0"/>
    </xf>
    <xf numFmtId="0" fontId="9" fillId="3" borderId="22" xfId="0" applyFont="1" applyFill="1" applyBorder="1" applyProtection="1">
      <protection locked="0"/>
    </xf>
    <xf numFmtId="43" fontId="7" fillId="3" borderId="17" xfId="0" applyNumberFormat="1" applyFont="1" applyFill="1" applyBorder="1" applyProtection="1">
      <protection locked="0"/>
    </xf>
    <xf numFmtId="43" fontId="5" fillId="3" borderId="18" xfId="0" applyNumberFormat="1" applyFont="1" applyFill="1" applyBorder="1" applyProtection="1">
      <protection locked="0"/>
    </xf>
    <xf numFmtId="0" fontId="5" fillId="0" borderId="22" xfId="0" applyFont="1" applyBorder="1" applyProtection="1">
      <protection locked="0"/>
    </xf>
    <xf numFmtId="43" fontId="5" fillId="0" borderId="18" xfId="0" applyNumberFormat="1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7" fillId="0" borderId="21" xfId="0" applyFont="1" applyBorder="1" applyAlignment="1" applyProtection="1">
      <alignment horizontal="left" indent="1"/>
      <protection locked="0"/>
    </xf>
    <xf numFmtId="0" fontId="7" fillId="0" borderId="23" xfId="0" applyFont="1" applyBorder="1" applyAlignment="1" applyProtection="1">
      <alignment horizontal="left" indent="1"/>
      <protection locked="0"/>
    </xf>
    <xf numFmtId="43" fontId="7" fillId="0" borderId="24" xfId="0" applyNumberFormat="1" applyFont="1" applyBorder="1" applyProtection="1">
      <protection locked="0"/>
    </xf>
    <xf numFmtId="43" fontId="7" fillId="0" borderId="25" xfId="0" applyNumberFormat="1" applyFont="1" applyBorder="1" applyProtection="1">
      <protection locked="0"/>
    </xf>
    <xf numFmtId="43" fontId="5" fillId="2" borderId="26" xfId="0" applyNumberFormat="1" applyFont="1" applyFill="1" applyBorder="1" applyProtection="1"/>
    <xf numFmtId="0" fontId="5" fillId="2" borderId="21" xfId="0" applyFont="1" applyFill="1" applyBorder="1" applyAlignment="1" applyProtection="1">
      <alignment horizontal="left"/>
      <protection locked="0"/>
    </xf>
    <xf numFmtId="43" fontId="5" fillId="4" borderId="9" xfId="0" applyNumberFormat="1" applyFont="1" applyFill="1" applyBorder="1" applyProtection="1">
      <protection locked="0"/>
    </xf>
    <xf numFmtId="43" fontId="5" fillId="4" borderId="13" xfId="0" applyNumberFormat="1" applyFont="1" applyFill="1" applyBorder="1" applyProtection="1">
      <protection locked="0"/>
    </xf>
    <xf numFmtId="43" fontId="5" fillId="4" borderId="14" xfId="0" applyNumberFormat="1" applyFont="1" applyFill="1" applyBorder="1" applyProtection="1"/>
    <xf numFmtId="0" fontId="7" fillId="0" borderId="22" xfId="0" applyFont="1" applyBorder="1" applyAlignment="1" applyProtection="1">
      <alignment horizontal="left" indent="1"/>
      <protection locked="0"/>
    </xf>
    <xf numFmtId="43" fontId="10" fillId="0" borderId="16" xfId="0" applyNumberFormat="1" applyFont="1" applyBorder="1" applyProtection="1">
      <protection locked="0"/>
    </xf>
    <xf numFmtId="0" fontId="7" fillId="0" borderId="27" xfId="0" applyFont="1" applyBorder="1" applyAlignment="1" applyProtection="1">
      <alignment horizontal="left" indent="1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43" fontId="5" fillId="4" borderId="10" xfId="0" applyNumberFormat="1" applyFont="1" applyFill="1" applyBorder="1" applyProtection="1">
      <protection locked="0"/>
    </xf>
    <xf numFmtId="43" fontId="5" fillId="4" borderId="28" xfId="0" applyNumberFormat="1" applyFont="1" applyFill="1" applyBorder="1" applyProtection="1"/>
    <xf numFmtId="0" fontId="7" fillId="0" borderId="29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left" indent="1"/>
      <protection locked="0"/>
    </xf>
    <xf numFmtId="0" fontId="7" fillId="0" borderId="22" xfId="0" applyFont="1" applyBorder="1" applyAlignment="1" applyProtection="1">
      <alignment horizontal="left" wrapText="1" inden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43" fontId="7" fillId="0" borderId="17" xfId="0" applyNumberFormat="1" applyFont="1" applyBorder="1" applyAlignment="1" applyProtection="1">
      <alignment vertical="center"/>
      <protection locked="0"/>
    </xf>
    <xf numFmtId="43" fontId="7" fillId="0" borderId="19" xfId="0" applyNumberFormat="1" applyFont="1" applyBorder="1" applyAlignment="1" applyProtection="1">
      <alignment vertical="center"/>
      <protection locked="0"/>
    </xf>
    <xf numFmtId="0" fontId="7" fillId="2" borderId="22" xfId="0" applyFont="1" applyFill="1" applyBorder="1" applyAlignment="1" applyProtection="1">
      <alignment horizontal="left" wrapText="1" indent="1"/>
      <protection locked="0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wrapText="1"/>
      <protection locked="0"/>
    </xf>
    <xf numFmtId="0" fontId="7" fillId="0" borderId="30" xfId="0" applyFont="1" applyFill="1" applyBorder="1" applyAlignment="1" applyProtection="1">
      <alignment horizontal="left" wrapText="1" indent="1"/>
      <protection locked="0"/>
    </xf>
    <xf numFmtId="43" fontId="7" fillId="0" borderId="31" xfId="0" applyNumberFormat="1" applyFont="1" applyBorder="1" applyProtection="1">
      <protection locked="0"/>
    </xf>
    <xf numFmtId="43" fontId="7" fillId="0" borderId="32" xfId="0" applyNumberFormat="1" applyFont="1" applyBorder="1" applyProtection="1">
      <protection locked="0"/>
    </xf>
    <xf numFmtId="43" fontId="5" fillId="2" borderId="33" xfId="0" applyNumberFormat="1" applyFont="1" applyFill="1" applyBorder="1" applyProtection="1"/>
    <xf numFmtId="0" fontId="7" fillId="0" borderId="34" xfId="0" applyFont="1" applyFill="1" applyBorder="1" applyAlignment="1" applyProtection="1">
      <alignment horizontal="left" wrapText="1" indent="1"/>
      <protection locked="0"/>
    </xf>
    <xf numFmtId="43" fontId="7" fillId="0" borderId="35" xfId="0" applyNumberFormat="1" applyFont="1" applyBorder="1" applyProtection="1">
      <protection locked="0"/>
    </xf>
    <xf numFmtId="43" fontId="5" fillId="2" borderId="36" xfId="0" applyNumberFormat="1" applyFont="1" applyFill="1" applyBorder="1" applyProtection="1"/>
    <xf numFmtId="0" fontId="7" fillId="0" borderId="22" xfId="0" applyFont="1" applyFill="1" applyBorder="1" applyAlignment="1" applyProtection="1">
      <alignment horizontal="left" wrapText="1" indent="1"/>
      <protection locked="0"/>
    </xf>
    <xf numFmtId="0" fontId="7" fillId="0" borderId="22" xfId="0" applyFont="1" applyFill="1" applyBorder="1" applyAlignment="1" applyProtection="1">
      <alignment horizontal="left" wrapText="1" indent="2"/>
      <protection locked="0"/>
    </xf>
    <xf numFmtId="0" fontId="7" fillId="0" borderId="22" xfId="0" applyFont="1" applyFill="1" applyBorder="1" applyAlignment="1" applyProtection="1">
      <alignment horizontal="left" wrapText="1"/>
      <protection locked="0"/>
    </xf>
    <xf numFmtId="43" fontId="7" fillId="0" borderId="17" xfId="0" applyNumberFormat="1" applyFont="1" applyBorder="1" applyAlignment="1" applyProtection="1">
      <protection locked="0"/>
    </xf>
    <xf numFmtId="43" fontId="7" fillId="0" borderId="19" xfId="0" applyNumberFormat="1" applyFont="1" applyBorder="1" applyAlignment="1" applyProtection="1">
      <protection locked="0"/>
    </xf>
    <xf numFmtId="0" fontId="5" fillId="2" borderId="22" xfId="0" applyFont="1" applyFill="1" applyBorder="1" applyAlignment="1" applyProtection="1">
      <alignment wrapText="1"/>
      <protection locked="0"/>
    </xf>
    <xf numFmtId="0" fontId="11" fillId="0" borderId="27" xfId="0" applyFont="1" applyFill="1" applyBorder="1" applyAlignment="1" applyProtection="1">
      <alignment horizontal="left" wrapText="1" indent="1"/>
      <protection locked="0"/>
    </xf>
    <xf numFmtId="43" fontId="7" fillId="2" borderId="24" xfId="0" applyNumberFormat="1" applyFont="1" applyFill="1" applyBorder="1" applyProtection="1">
      <protection locked="0"/>
    </xf>
    <xf numFmtId="43" fontId="7" fillId="2" borderId="25" xfId="0" applyNumberFormat="1" applyFont="1" applyFill="1" applyBorder="1" applyProtection="1">
      <protection locked="0"/>
    </xf>
    <xf numFmtId="0" fontId="5" fillId="4" borderId="22" xfId="0" applyFont="1" applyFill="1" applyBorder="1" applyAlignment="1" applyProtection="1">
      <alignment wrapText="1"/>
      <protection locked="0"/>
    </xf>
    <xf numFmtId="43" fontId="5" fillId="4" borderId="16" xfId="0" applyNumberFormat="1" applyFont="1" applyFill="1" applyBorder="1" applyProtection="1"/>
    <xf numFmtId="43" fontId="5" fillId="4" borderId="18" xfId="0" applyNumberFormat="1" applyFont="1" applyFill="1" applyBorder="1" applyProtection="1"/>
    <xf numFmtId="0" fontId="5" fillId="0" borderId="15" xfId="0" applyFont="1" applyBorder="1" applyAlignment="1" applyProtection="1">
      <alignment horizontal="left" wrapText="1"/>
      <protection locked="0"/>
    </xf>
    <xf numFmtId="0" fontId="7" fillId="0" borderId="0" xfId="0" applyFont="1" applyBorder="1"/>
    <xf numFmtId="43" fontId="5" fillId="0" borderId="20" xfId="0" applyNumberFormat="1" applyFont="1" applyBorder="1" applyProtection="1"/>
    <xf numFmtId="43" fontId="5" fillId="5" borderId="17" xfId="0" applyNumberFormat="1" applyFont="1" applyFill="1" applyBorder="1" applyProtection="1">
      <protection locked="0"/>
    </xf>
    <xf numFmtId="43" fontId="5" fillId="5" borderId="20" xfId="0" applyNumberFormat="1" applyFont="1" applyFill="1" applyBorder="1" applyProtection="1"/>
    <xf numFmtId="43" fontId="7" fillId="0" borderId="22" xfId="1" applyFont="1" applyBorder="1" applyAlignment="1" applyProtection="1">
      <alignment horizontal="left" vertical="top" wrapText="1" indent="1"/>
      <protection locked="0"/>
    </xf>
    <xf numFmtId="43" fontId="5" fillId="0" borderId="22" xfId="1" applyFont="1" applyBorder="1" applyAlignment="1" applyProtection="1">
      <alignment vertical="top" wrapText="1"/>
      <protection locked="0"/>
    </xf>
    <xf numFmtId="43" fontId="7" fillId="0" borderId="22" xfId="1" applyFont="1" applyBorder="1" applyAlignment="1" applyProtection="1">
      <alignment horizontal="left" indent="1"/>
      <protection locked="0"/>
    </xf>
    <xf numFmtId="44" fontId="0" fillId="0" borderId="0" xfId="0" applyNumberFormat="1"/>
    <xf numFmtId="0" fontId="7" fillId="2" borderId="22" xfId="0" applyFont="1" applyFill="1" applyBorder="1" applyAlignment="1" applyProtection="1">
      <alignment horizontal="left" indent="1"/>
      <protection locked="0"/>
    </xf>
    <xf numFmtId="0" fontId="7" fillId="0" borderId="30" xfId="0" applyFont="1" applyBorder="1" applyAlignment="1" applyProtection="1">
      <alignment horizontal="left" indent="1"/>
      <protection locked="0"/>
    </xf>
    <xf numFmtId="0" fontId="5" fillId="0" borderId="34" xfId="0" applyFont="1" applyBorder="1" applyProtection="1">
      <protection locked="0"/>
    </xf>
    <xf numFmtId="43" fontId="5" fillId="4" borderId="35" xfId="0" applyNumberFormat="1" applyFont="1" applyFill="1" applyBorder="1" applyProtection="1">
      <protection locked="0"/>
    </xf>
    <xf numFmtId="43" fontId="5" fillId="4" borderId="36" xfId="0" applyNumberFormat="1" applyFont="1" applyFill="1" applyBorder="1" applyProtection="1"/>
    <xf numFmtId="0" fontId="5" fillId="0" borderId="22" xfId="0" applyFont="1" applyBorder="1" applyAlignment="1" applyProtection="1">
      <alignment horizontal="left"/>
      <protection locked="0"/>
    </xf>
    <xf numFmtId="43" fontId="5" fillId="0" borderId="17" xfId="0" applyNumberFormat="1" applyFont="1" applyBorder="1" applyProtection="1">
      <protection locked="0"/>
    </xf>
    <xf numFmtId="43" fontId="5" fillId="0" borderId="19" xfId="0" applyNumberFormat="1" applyFont="1" applyBorder="1" applyProtection="1">
      <protection locked="0"/>
    </xf>
    <xf numFmtId="0" fontId="7" fillId="0" borderId="22" xfId="0" applyFont="1" applyBorder="1" applyAlignment="1" applyProtection="1">
      <alignment horizontal="left" indent="2"/>
      <protection locked="0"/>
    </xf>
    <xf numFmtId="0" fontId="7" fillId="0" borderId="22" xfId="0" applyFont="1" applyBorder="1" applyAlignment="1" applyProtection="1">
      <alignment horizontal="left" indent="7"/>
      <protection locked="0"/>
    </xf>
    <xf numFmtId="0" fontId="11" fillId="0" borderId="22" xfId="0" applyFont="1" applyBorder="1" applyAlignment="1" applyProtection="1">
      <alignment horizontal="left" wrapText="1" indent="7"/>
      <protection locked="0"/>
    </xf>
    <xf numFmtId="0" fontId="7" fillId="0" borderId="22" xfId="0" applyFont="1" applyBorder="1" applyAlignment="1" applyProtection="1">
      <alignment horizontal="left" wrapText="1" indent="2"/>
      <protection locked="0"/>
    </xf>
    <xf numFmtId="43" fontId="7" fillId="0" borderId="17" xfId="0" applyNumberFormat="1" applyFont="1" applyBorder="1" applyAlignment="1" applyProtection="1">
      <alignment vertical="center" wrapText="1"/>
      <protection locked="0"/>
    </xf>
    <xf numFmtId="43" fontId="7" fillId="0" borderId="19" xfId="0" applyNumberFormat="1" applyFont="1" applyBorder="1" applyAlignment="1" applyProtection="1">
      <alignment vertical="top" wrapText="1"/>
      <protection locked="0"/>
    </xf>
    <xf numFmtId="43" fontId="7" fillId="0" borderId="16" xfId="0" applyNumberFormat="1" applyFont="1" applyBorder="1"/>
    <xf numFmtId="43" fontId="7" fillId="0" borderId="19" xfId="0" applyNumberFormat="1" applyFont="1" applyBorder="1"/>
    <xf numFmtId="0" fontId="7" fillId="0" borderId="27" xfId="0" applyFont="1" applyBorder="1" applyAlignment="1" applyProtection="1">
      <alignment horizontal="left" indent="2"/>
      <protection locked="0"/>
    </xf>
    <xf numFmtId="0" fontId="5" fillId="4" borderId="12" xfId="0" applyFont="1" applyFill="1" applyBorder="1" applyProtection="1">
      <protection locked="0"/>
    </xf>
    <xf numFmtId="43" fontId="5" fillId="4" borderId="13" xfId="0" applyNumberFormat="1" applyFont="1" applyFill="1" applyBorder="1" applyProtection="1"/>
    <xf numFmtId="43" fontId="0" fillId="0" borderId="0" xfId="1" applyFont="1"/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5" xfId="0" applyFont="1" applyBorder="1"/>
    <xf numFmtId="0" fontId="12" fillId="0" borderId="22" xfId="0" applyFont="1" applyBorder="1" applyAlignment="1" applyProtection="1">
      <alignment vertical="top"/>
      <protection locked="0"/>
    </xf>
    <xf numFmtId="43" fontId="7" fillId="0" borderId="17" xfId="0" applyNumberFormat="1" applyFont="1" applyBorder="1" applyAlignment="1" applyProtection="1">
      <alignment vertical="top"/>
      <protection locked="0"/>
    </xf>
    <xf numFmtId="43" fontId="7" fillId="0" borderId="19" xfId="0" applyNumberFormat="1" applyFont="1" applyBorder="1" applyAlignment="1" applyProtection="1">
      <alignment vertical="top"/>
      <protection locked="0"/>
    </xf>
    <xf numFmtId="0" fontId="13" fillId="0" borderId="22" xfId="0" applyFont="1" applyBorder="1" applyAlignment="1" applyProtection="1">
      <alignment vertical="top"/>
      <protection locked="0"/>
    </xf>
    <xf numFmtId="0" fontId="14" fillId="0" borderId="22" xfId="0" applyFont="1" applyBorder="1" applyAlignment="1" applyProtection="1">
      <alignment vertical="top"/>
      <protection locked="0"/>
    </xf>
    <xf numFmtId="0" fontId="7" fillId="0" borderId="22" xfId="0" applyFont="1" applyBorder="1" applyAlignment="1" applyProtection="1">
      <alignment horizontal="left" vertical="top" indent="2"/>
      <protection locked="0"/>
    </xf>
    <xf numFmtId="0" fontId="5" fillId="0" borderId="21" xfId="0" applyFont="1" applyBorder="1" applyAlignment="1" applyProtection="1">
      <alignment horizontal="center" vertical="top"/>
      <protection locked="0"/>
    </xf>
    <xf numFmtId="43" fontId="5" fillId="4" borderId="0" xfId="0" applyNumberFormat="1" applyFont="1" applyFill="1" applyBorder="1"/>
    <xf numFmtId="43" fontId="5" fillId="4" borderId="20" xfId="0" applyNumberFormat="1" applyFont="1" applyFill="1" applyBorder="1" applyProtection="1"/>
    <xf numFmtId="0" fontId="5" fillId="0" borderId="37" xfId="0" applyFont="1" applyBorder="1" applyAlignment="1" applyProtection="1">
      <alignment horizontal="center"/>
      <protection locked="0"/>
    </xf>
    <xf numFmtId="0" fontId="7" fillId="0" borderId="31" xfId="0" applyFont="1" applyBorder="1"/>
    <xf numFmtId="0" fontId="7" fillId="0" borderId="32" xfId="0" applyFont="1" applyBorder="1"/>
    <xf numFmtId="43" fontId="5" fillId="0" borderId="33" xfId="0" applyNumberFormat="1" applyFont="1" applyBorder="1" applyProtection="1"/>
    <xf numFmtId="0" fontId="5" fillId="0" borderId="38" xfId="0" applyFont="1" applyBorder="1" applyAlignment="1" applyProtection="1">
      <alignment horizontal="left"/>
      <protection locked="0"/>
    </xf>
    <xf numFmtId="0" fontId="7" fillId="0" borderId="35" xfId="0" applyFont="1" applyBorder="1"/>
    <xf numFmtId="43" fontId="5" fillId="0" borderId="36" xfId="0" applyNumberFormat="1" applyFont="1" applyBorder="1" applyProtection="1"/>
    <xf numFmtId="0" fontId="5" fillId="0" borderId="21" xfId="0" applyFont="1" applyBorder="1" applyAlignment="1" applyProtection="1">
      <alignment horizontal="left"/>
      <protection locked="0"/>
    </xf>
    <xf numFmtId="0" fontId="7" fillId="0" borderId="17" xfId="0" applyFont="1" applyBorder="1"/>
    <xf numFmtId="0" fontId="7" fillId="0" borderId="19" xfId="0" applyFont="1" applyBorder="1"/>
    <xf numFmtId="0" fontId="7" fillId="0" borderId="21" xfId="0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43" fontId="7" fillId="0" borderId="17" xfId="0" applyNumberFormat="1" applyFont="1" applyBorder="1" applyAlignment="1" applyProtection="1">
      <alignment vertical="top" wrapText="1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  <xf numFmtId="43" fontId="7" fillId="0" borderId="24" xfId="0" applyNumberFormat="1" applyFont="1" applyBorder="1" applyAlignment="1" applyProtection="1">
      <alignment vertical="top" wrapText="1"/>
      <protection locked="0"/>
    </xf>
    <xf numFmtId="43" fontId="7" fillId="0" borderId="25" xfId="0" applyNumberFormat="1" applyFont="1" applyBorder="1" applyAlignment="1" applyProtection="1">
      <alignment vertical="top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43" fontId="5" fillId="4" borderId="13" xfId="0" applyNumberFormat="1" applyFont="1" applyFill="1" applyBorder="1" applyAlignment="1" applyProtection="1">
      <alignment vertical="center" wrapText="1"/>
    </xf>
    <xf numFmtId="0" fontId="7" fillId="0" borderId="23" xfId="0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wrapText="1"/>
      <protection locked="0"/>
    </xf>
    <xf numFmtId="43" fontId="5" fillId="4" borderId="13" xfId="0" applyNumberFormat="1" applyFont="1" applyFill="1" applyBorder="1" applyAlignment="1" applyProtection="1">
      <alignment vertical="top" wrapText="1"/>
    </xf>
    <xf numFmtId="0" fontId="7" fillId="0" borderId="37" xfId="0" applyFont="1" applyBorder="1" applyAlignment="1" applyProtection="1">
      <alignment horizontal="left"/>
      <protection locked="0"/>
    </xf>
    <xf numFmtId="43" fontId="7" fillId="0" borderId="31" xfId="0" applyNumberFormat="1" applyFont="1" applyBorder="1" applyAlignment="1" applyProtection="1">
      <alignment vertical="top" wrapText="1"/>
      <protection locked="0"/>
    </xf>
    <xf numFmtId="43" fontId="7" fillId="0" borderId="32" xfId="0" applyNumberFormat="1" applyFont="1" applyBorder="1" applyAlignment="1" applyProtection="1">
      <alignment vertical="top" wrapText="1"/>
      <protection locked="0"/>
    </xf>
    <xf numFmtId="0" fontId="7" fillId="0" borderId="38" xfId="0" applyFont="1" applyBorder="1" applyAlignment="1" applyProtection="1">
      <alignment horizontal="left"/>
      <protection locked="0"/>
    </xf>
    <xf numFmtId="43" fontId="7" fillId="0" borderId="35" xfId="0" applyNumberFormat="1" applyFont="1" applyBorder="1" applyAlignment="1" applyProtection="1">
      <alignment vertical="top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43" fontId="7" fillId="0" borderId="24" xfId="0" applyNumberFormat="1" applyFont="1" applyBorder="1" applyAlignment="1" applyProtection="1">
      <alignment vertical="center" wrapText="1"/>
      <protection locked="0"/>
    </xf>
    <xf numFmtId="43" fontId="7" fillId="0" borderId="25" xfId="0" applyNumberFormat="1" applyFont="1" applyBorder="1" applyAlignment="1" applyProtection="1">
      <alignment vertical="center" wrapText="1"/>
      <protection locked="0"/>
    </xf>
    <xf numFmtId="43" fontId="7" fillId="0" borderId="24" xfId="0" applyNumberFormat="1" applyFont="1" applyBorder="1" applyAlignment="1" applyProtection="1">
      <alignment vertical="center"/>
      <protection locked="0"/>
    </xf>
    <xf numFmtId="43" fontId="7" fillId="0" borderId="25" xfId="0" applyNumberFormat="1" applyFont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horizontal="center"/>
      <protection locked="0"/>
    </xf>
    <xf numFmtId="0" fontId="5" fillId="5" borderId="22" xfId="0" applyFont="1" applyFill="1" applyBorder="1" applyAlignment="1" applyProtection="1">
      <alignment horizontal="left"/>
      <protection locked="0"/>
    </xf>
    <xf numFmtId="43" fontId="5" fillId="5" borderId="13" xfId="0" applyNumberFormat="1" applyFont="1" applyFill="1" applyBorder="1" applyAlignment="1" applyProtection="1">
      <alignment vertical="top" wrapText="1"/>
    </xf>
    <xf numFmtId="43" fontId="5" fillId="5" borderId="39" xfId="0" applyNumberFormat="1" applyFont="1" applyFill="1" applyBorder="1" applyProtection="1"/>
    <xf numFmtId="0" fontId="7" fillId="0" borderId="37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43" fontId="5" fillId="4" borderId="40" xfId="0" applyNumberFormat="1" applyFont="1" applyFill="1" applyBorder="1" applyAlignment="1" applyProtection="1">
      <alignment vertical="top" wrapText="1"/>
    </xf>
    <xf numFmtId="0" fontId="5" fillId="0" borderId="22" xfId="0" applyFont="1" applyBorder="1" applyAlignment="1" applyProtection="1">
      <alignment horizontal="center"/>
      <protection locked="0"/>
    </xf>
    <xf numFmtId="43" fontId="5" fillId="4" borderId="3" xfId="0" applyNumberFormat="1" applyFont="1" applyFill="1" applyBorder="1" applyProtection="1"/>
    <xf numFmtId="43" fontId="5" fillId="4" borderId="41" xfId="0" applyNumberFormat="1" applyFont="1" applyFill="1" applyBorder="1" applyProtection="1"/>
    <xf numFmtId="0" fontId="5" fillId="6" borderId="6" xfId="0" applyFont="1" applyFill="1" applyBorder="1" applyAlignment="1" applyProtection="1">
      <alignment horizontal="left"/>
      <protection locked="0"/>
    </xf>
    <xf numFmtId="43" fontId="5" fillId="6" borderId="28" xfId="0" applyNumberFormat="1" applyFont="1" applyFill="1" applyBorder="1" applyProtection="1"/>
    <xf numFmtId="0" fontId="5" fillId="3" borderId="6" xfId="0" applyFont="1" applyFill="1" applyBorder="1" applyProtection="1">
      <protection locked="0"/>
    </xf>
    <xf numFmtId="43" fontId="5" fillId="3" borderId="39" xfId="0" applyNumberFormat="1" applyFont="1" applyFill="1" applyBorder="1" applyProtection="1">
      <protection locked="0"/>
    </xf>
    <xf numFmtId="43" fontId="5" fillId="3" borderId="39" xfId="0" applyNumberFormat="1" applyFont="1" applyFill="1" applyBorder="1" applyProtection="1"/>
    <xf numFmtId="0" fontId="16" fillId="7" borderId="1" xfId="0" applyFont="1" applyFill="1" applyBorder="1" applyAlignment="1" applyProtection="1">
      <alignment horizontal="left" vertical="top"/>
      <protection locked="0"/>
    </xf>
    <xf numFmtId="0" fontId="9" fillId="7" borderId="2" xfId="0" applyFont="1" applyFill="1" applyBorder="1"/>
    <xf numFmtId="0" fontId="6" fillId="7" borderId="3" xfId="0" applyFont="1" applyFill="1" applyBorder="1"/>
    <xf numFmtId="0" fontId="9" fillId="3" borderId="4" xfId="0" applyFont="1" applyFill="1" applyBorder="1" applyProtection="1">
      <protection locked="0"/>
    </xf>
    <xf numFmtId="43" fontId="18" fillId="3" borderId="0" xfId="0" applyNumberFormat="1" applyFont="1" applyFill="1" applyBorder="1" applyProtection="1">
      <protection locked="0"/>
    </xf>
    <xf numFmtId="43" fontId="19" fillId="3" borderId="5" xfId="0" applyNumberFormat="1" applyFont="1" applyFill="1" applyBorder="1" applyProtection="1"/>
    <xf numFmtId="0" fontId="9" fillId="0" borderId="4" xfId="0" applyFont="1" applyBorder="1" applyProtection="1">
      <protection locked="0"/>
    </xf>
    <xf numFmtId="43" fontId="9" fillId="0" borderId="0" xfId="0" applyNumberFormat="1" applyFont="1" applyBorder="1" applyProtection="1">
      <protection locked="0"/>
    </xf>
    <xf numFmtId="43" fontId="6" fillId="0" borderId="5" xfId="0" applyNumberFormat="1" applyFont="1" applyBorder="1" applyProtection="1">
      <protection locked="0"/>
    </xf>
    <xf numFmtId="0" fontId="7" fillId="0" borderId="4" xfId="0" applyFont="1" applyBorder="1" applyProtection="1">
      <protection locked="0"/>
    </xf>
    <xf numFmtId="43" fontId="7" fillId="0" borderId="0" xfId="0" applyNumberFormat="1" applyFont="1" applyBorder="1" applyProtection="1">
      <protection locked="0"/>
    </xf>
    <xf numFmtId="43" fontId="5" fillId="0" borderId="5" xfId="0" applyNumberFormat="1" applyFont="1" applyBorder="1" applyProtection="1">
      <protection locked="0"/>
    </xf>
    <xf numFmtId="0" fontId="20" fillId="0" borderId="4" xfId="0" applyFont="1" applyBorder="1" applyProtection="1">
      <protection locked="0"/>
    </xf>
    <xf numFmtId="43" fontId="7" fillId="0" borderId="0" xfId="1" applyNumberFormat="1" applyFont="1" applyBorder="1" applyProtection="1">
      <protection locked="0"/>
    </xf>
    <xf numFmtId="43" fontId="5" fillId="0" borderId="5" xfId="1" applyNumberFormat="1" applyFont="1" applyBorder="1" applyProtection="1">
      <protection locked="0"/>
    </xf>
    <xf numFmtId="0" fontId="21" fillId="0" borderId="4" xfId="0" applyFont="1" applyBorder="1" applyProtection="1">
      <protection locked="0"/>
    </xf>
    <xf numFmtId="43" fontId="3" fillId="0" borderId="0" xfId="1" applyFont="1" applyBorder="1" applyProtection="1">
      <protection locked="0"/>
    </xf>
    <xf numFmtId="43" fontId="3" fillId="0" borderId="5" xfId="1" applyFont="1" applyBorder="1" applyProtection="1">
      <protection locked="0"/>
    </xf>
    <xf numFmtId="0" fontId="22" fillId="0" borderId="4" xfId="0" applyFont="1" applyBorder="1" applyAlignment="1" applyProtection="1">
      <protection locked="0"/>
    </xf>
    <xf numFmtId="0" fontId="23" fillId="0" borderId="0" xfId="0" applyFont="1" applyBorder="1" applyAlignment="1" applyProtection="1">
      <protection locked="0"/>
    </xf>
    <xf numFmtId="0" fontId="23" fillId="0" borderId="5" xfId="0" applyFont="1" applyBorder="1" applyAlignment="1" applyProtection="1">
      <protection locked="0"/>
    </xf>
    <xf numFmtId="0" fontId="24" fillId="0" borderId="4" xfId="0" applyFont="1" applyBorder="1" applyAlignment="1" applyProtection="1">
      <protection locked="0"/>
    </xf>
    <xf numFmtId="0" fontId="23" fillId="0" borderId="4" xfId="0" applyFont="1" applyBorder="1" applyAlignment="1" applyProtection="1">
      <protection locked="0"/>
    </xf>
    <xf numFmtId="0" fontId="25" fillId="0" borderId="6" xfId="0" applyFont="1" applyBorder="1" applyProtection="1">
      <protection locked="0"/>
    </xf>
    <xf numFmtId="43" fontId="7" fillId="0" borderId="7" xfId="0" applyNumberFormat="1" applyFont="1" applyBorder="1" applyProtection="1">
      <protection locked="0"/>
    </xf>
    <xf numFmtId="43" fontId="5" fillId="0" borderId="8" xfId="0" applyNumberFormat="1" applyFont="1" applyBorder="1" applyProtection="1">
      <protection locked="0"/>
    </xf>
    <xf numFmtId="0" fontId="2" fillId="0" borderId="12" xfId="0" applyFont="1" applyBorder="1" applyAlignment="1">
      <alignment horizontal="center" wrapText="1"/>
    </xf>
    <xf numFmtId="43" fontId="2" fillId="0" borderId="40" xfId="1" applyFont="1" applyBorder="1" applyAlignment="1">
      <alignment horizontal="left" wrapText="1"/>
    </xf>
    <xf numFmtId="43" fontId="2" fillId="0" borderId="40" xfId="1" applyFont="1" applyBorder="1" applyAlignment="1">
      <alignment horizontal="center"/>
    </xf>
    <xf numFmtId="43" fontId="2" fillId="0" borderId="40" xfId="1" applyFont="1" applyBorder="1" applyAlignment="1">
      <alignment horizontal="center" wrapText="1"/>
    </xf>
    <xf numFmtId="43" fontId="27" fillId="0" borderId="40" xfId="1" applyFont="1" applyBorder="1" applyAlignment="1">
      <alignment horizontal="center"/>
    </xf>
    <xf numFmtId="43" fontId="2" fillId="0" borderId="14" xfId="1" applyFont="1" applyBorder="1" applyAlignment="1">
      <alignment horizontal="center"/>
    </xf>
    <xf numFmtId="43" fontId="1" fillId="0" borderId="0" xfId="1" applyFont="1"/>
    <xf numFmtId="0" fontId="0" fillId="0" borderId="29" xfId="0" applyBorder="1"/>
    <xf numFmtId="43" fontId="1" fillId="0" borderId="42" xfId="1" applyFont="1" applyBorder="1"/>
    <xf numFmtId="43" fontId="1" fillId="0" borderId="20" xfId="1" applyFont="1" applyBorder="1"/>
    <xf numFmtId="0" fontId="0" fillId="0" borderId="22" xfId="0" applyBorder="1"/>
    <xf numFmtId="43" fontId="0" fillId="0" borderId="16" xfId="0" applyNumberFormat="1" applyBorder="1"/>
    <xf numFmtId="43" fontId="1" fillId="0" borderId="16" xfId="1" applyFont="1" applyBorder="1"/>
    <xf numFmtId="0" fontId="0" fillId="0" borderId="27" xfId="0" applyBorder="1"/>
    <xf numFmtId="43" fontId="0" fillId="0" borderId="43" xfId="0" applyNumberFormat="1" applyBorder="1"/>
    <xf numFmtId="43" fontId="1" fillId="0" borderId="43" xfId="1" applyFont="1" applyBorder="1"/>
    <xf numFmtId="43" fontId="0" fillId="0" borderId="43" xfId="0" applyNumberFormat="1" applyFont="1" applyBorder="1"/>
    <xf numFmtId="0" fontId="2" fillId="0" borderId="12" xfId="0" applyFont="1" applyBorder="1"/>
    <xf numFmtId="43" fontId="2" fillId="0" borderId="40" xfId="0" applyNumberFormat="1" applyFont="1" applyBorder="1"/>
    <xf numFmtId="43" fontId="2" fillId="0" borderId="14" xfId="0" applyNumberFormat="1" applyFont="1" applyBorder="1"/>
    <xf numFmtId="43" fontId="2" fillId="0" borderId="44" xfId="0" applyNumberFormat="1" applyFont="1" applyBorder="1"/>
    <xf numFmtId="0" fontId="0" fillId="0" borderId="40" xfId="0" applyBorder="1"/>
    <xf numFmtId="43" fontId="0" fillId="0" borderId="14" xfId="0" applyNumberFormat="1" applyBorder="1"/>
    <xf numFmtId="43" fontId="0" fillId="0" borderId="42" xfId="0" applyNumberFormat="1" applyBorder="1"/>
    <xf numFmtId="43" fontId="2" fillId="0" borderId="45" xfId="0" applyNumberFormat="1" applyFont="1" applyBorder="1"/>
    <xf numFmtId="43" fontId="2" fillId="0" borderId="46" xfId="0" applyNumberFormat="1" applyFont="1" applyBorder="1"/>
    <xf numFmtId="0" fontId="2" fillId="0" borderId="9" xfId="0" applyFont="1" applyBorder="1"/>
    <xf numFmtId="43" fontId="2" fillId="0" borderId="12" xfId="0" applyNumberFormat="1" applyFont="1" applyBorder="1"/>
    <xf numFmtId="0" fontId="0" fillId="0" borderId="47" xfId="0" applyBorder="1"/>
    <xf numFmtId="43" fontId="2" fillId="0" borderId="48" xfId="0" applyNumberFormat="1" applyFont="1" applyBorder="1"/>
    <xf numFmtId="0" fontId="0" fillId="0" borderId="16" xfId="0" applyBorder="1"/>
    <xf numFmtId="43" fontId="2" fillId="0" borderId="16" xfId="0" applyNumberFormat="1" applyFont="1" applyBorder="1"/>
    <xf numFmtId="0" fontId="0" fillId="0" borderId="43" xfId="0" applyBorder="1"/>
    <xf numFmtId="43" fontId="2" fillId="0" borderId="43" xfId="0" applyNumberFormat="1" applyFont="1" applyBorder="1"/>
    <xf numFmtId="0" fontId="0" fillId="0" borderId="49" xfId="0" applyBorder="1"/>
    <xf numFmtId="43" fontId="1" fillId="0" borderId="48" xfId="1" applyFont="1" applyBorder="1"/>
    <xf numFmtId="43" fontId="1" fillId="0" borderId="26" xfId="1" applyFont="1" applyBorder="1"/>
    <xf numFmtId="0" fontId="2" fillId="0" borderId="47" xfId="0" applyFont="1" applyBorder="1"/>
    <xf numFmtId="0" fontId="0" fillId="0" borderId="48" xfId="0" applyBorder="1"/>
    <xf numFmtId="43" fontId="2" fillId="0" borderId="26" xfId="0" applyNumberFormat="1" applyFont="1" applyBorder="1"/>
    <xf numFmtId="0" fontId="27" fillId="0" borderId="12" xfId="0" applyFont="1" applyBorder="1"/>
    <xf numFmtId="43" fontId="0" fillId="0" borderId="0" xfId="0" applyNumberFormat="1"/>
    <xf numFmtId="4" fontId="0" fillId="0" borderId="0" xfId="0" applyNumberFormat="1"/>
    <xf numFmtId="0" fontId="5" fillId="0" borderId="9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43" fontId="26" fillId="0" borderId="7" xfId="1" applyFont="1" applyBorder="1" applyAlignment="1">
      <alignment horizontal="center" wrapText="1"/>
    </xf>
    <xf numFmtId="0" fontId="28" fillId="0" borderId="1" xfId="0" applyFont="1" applyBorder="1" applyAlignment="1" applyProtection="1">
      <alignment horizontal="center" wrapText="1"/>
      <protection locked="0"/>
    </xf>
    <xf numFmtId="0" fontId="28" fillId="0" borderId="2" xfId="0" applyFont="1" applyBorder="1" applyAlignment="1" applyProtection="1">
      <alignment horizontal="center" wrapText="1"/>
      <protection locked="0"/>
    </xf>
    <xf numFmtId="0" fontId="28" fillId="0" borderId="3" xfId="0" applyFont="1" applyBorder="1" applyAlignment="1" applyProtection="1">
      <alignment horizontal="center" wrapText="1"/>
      <protection locked="0"/>
    </xf>
    <xf numFmtId="0" fontId="28" fillId="0" borderId="4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28" fillId="0" borderId="5" xfId="0" applyFont="1" applyBorder="1" applyAlignment="1" applyProtection="1">
      <alignment horizontal="center"/>
      <protection locked="0"/>
    </xf>
    <xf numFmtId="0" fontId="29" fillId="0" borderId="6" xfId="0" applyFont="1" applyBorder="1" applyAlignment="1" applyProtection="1">
      <alignment horizontal="center"/>
      <protection locked="0"/>
    </xf>
    <xf numFmtId="0" fontId="29" fillId="0" borderId="7" xfId="0" applyFont="1" applyBorder="1" applyAlignment="1" applyProtection="1">
      <alignment horizontal="center"/>
      <protection locked="0"/>
    </xf>
    <xf numFmtId="0" fontId="29" fillId="0" borderId="8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5"/>
  <sheetViews>
    <sheetView tabSelected="1" topLeftCell="A15" zoomScaleNormal="100" workbookViewId="0">
      <selection activeCell="A15" sqref="A15"/>
    </sheetView>
  </sheetViews>
  <sheetFormatPr defaultRowHeight="15" x14ac:dyDescent="0.25"/>
  <cols>
    <col min="1" max="1" width="46.85546875" style="1" customWidth="1"/>
    <col min="2" max="3" width="18.5703125" style="2" customWidth="1"/>
    <col min="4" max="4" width="20" style="3" customWidth="1"/>
    <col min="6" max="6" width="18.28515625" customWidth="1"/>
    <col min="7" max="7" width="16.85546875" bestFit="1" customWidth="1"/>
    <col min="8" max="8" width="18" bestFit="1" customWidth="1"/>
  </cols>
  <sheetData>
    <row r="1" spans="1:4" ht="15.75" thickBot="1" x14ac:dyDescent="0.3"/>
    <row r="2" spans="1:4" ht="29.25" customHeight="1" x14ac:dyDescent="0.25">
      <c r="A2" s="228" t="s">
        <v>0</v>
      </c>
      <c r="B2" s="229"/>
      <c r="C2" s="229"/>
      <c r="D2" s="230"/>
    </row>
    <row r="3" spans="1:4" ht="19.5" x14ac:dyDescent="0.25">
      <c r="A3" s="231" t="s">
        <v>1</v>
      </c>
      <c r="B3" s="232"/>
      <c r="C3" s="232"/>
      <c r="D3" s="233"/>
    </row>
    <row r="4" spans="1:4" ht="24.75" customHeight="1" thickBot="1" x14ac:dyDescent="0.3">
      <c r="A4" s="234" t="s">
        <v>2</v>
      </c>
      <c r="B4" s="235"/>
      <c r="C4" s="235"/>
      <c r="D4" s="236"/>
    </row>
    <row r="5" spans="1:4" ht="17.25" thickBot="1" x14ac:dyDescent="0.35">
      <c r="A5" s="224" t="s">
        <v>274</v>
      </c>
      <c r="B5" s="225"/>
      <c r="C5" s="225"/>
      <c r="D5" s="226"/>
    </row>
    <row r="6" spans="1:4" ht="17.25" thickBot="1" x14ac:dyDescent="0.35">
      <c r="A6" s="4" t="s">
        <v>3</v>
      </c>
      <c r="B6" s="5" t="s">
        <v>4</v>
      </c>
      <c r="C6" s="5" t="s">
        <v>5</v>
      </c>
      <c r="D6" s="6" t="s">
        <v>6</v>
      </c>
    </row>
    <row r="7" spans="1:4" ht="16.5" x14ac:dyDescent="0.3">
      <c r="A7" s="7" t="s">
        <v>7</v>
      </c>
      <c r="B7" s="8">
        <v>231876.98</v>
      </c>
      <c r="C7" s="9">
        <v>322209.43</v>
      </c>
      <c r="D7" s="10">
        <f>B7</f>
        <v>231876.98</v>
      </c>
    </row>
    <row r="8" spans="1:4" ht="15" customHeight="1" x14ac:dyDescent="0.3">
      <c r="A8" s="11" t="s">
        <v>8</v>
      </c>
      <c r="B8" s="12"/>
      <c r="C8" s="13"/>
      <c r="D8" s="14">
        <f>SUM(B8:B8)</f>
        <v>0</v>
      </c>
    </row>
    <row r="9" spans="1:4" ht="16.5" x14ac:dyDescent="0.3">
      <c r="A9" s="15" t="s">
        <v>9</v>
      </c>
      <c r="B9" s="9">
        <v>322209.43</v>
      </c>
      <c r="C9" s="9">
        <v>1443769.98</v>
      </c>
      <c r="D9" s="10">
        <f>C9</f>
        <v>1443769.98</v>
      </c>
    </row>
    <row r="10" spans="1:4" ht="15" customHeight="1" x14ac:dyDescent="0.3">
      <c r="A10" s="16" t="s">
        <v>10</v>
      </c>
      <c r="B10" s="17"/>
      <c r="C10" s="18"/>
      <c r="D10" s="14">
        <f>SUM(B10:B10)</f>
        <v>0</v>
      </c>
    </row>
    <row r="11" spans="1:4" ht="16.5" x14ac:dyDescent="0.3">
      <c r="A11" s="19"/>
      <c r="B11" s="20"/>
      <c r="C11" s="20"/>
      <c r="D11" s="21"/>
    </row>
    <row r="12" spans="1:4" ht="16.5" x14ac:dyDescent="0.3">
      <c r="A12" s="22" t="s">
        <v>11</v>
      </c>
      <c r="B12" s="17"/>
      <c r="C12" s="17"/>
      <c r="D12" s="23"/>
    </row>
    <row r="13" spans="1:4" ht="16.5" x14ac:dyDescent="0.3">
      <c r="A13" s="24" t="s">
        <v>12</v>
      </c>
      <c r="B13" s="17"/>
      <c r="C13" s="17"/>
      <c r="D13" s="23"/>
    </row>
    <row r="14" spans="1:4" ht="16.5" x14ac:dyDescent="0.3">
      <c r="A14" s="25" t="s">
        <v>13</v>
      </c>
      <c r="B14" s="17">
        <v>8765430.6500000004</v>
      </c>
      <c r="C14" s="18">
        <v>8870658.8699999992</v>
      </c>
      <c r="D14" s="14">
        <f>SUM(B14:C14)</f>
        <v>17636089.52</v>
      </c>
    </row>
    <row r="15" spans="1:4" ht="16.5" x14ac:dyDescent="0.3">
      <c r="A15" s="25" t="s">
        <v>14</v>
      </c>
      <c r="B15" s="17"/>
      <c r="C15" s="18"/>
      <c r="D15" s="14">
        <f>SUM(B15:C15)</f>
        <v>0</v>
      </c>
    </row>
    <row r="16" spans="1:4" ht="16.5" x14ac:dyDescent="0.3">
      <c r="A16" s="25" t="s">
        <v>15</v>
      </c>
      <c r="B16" s="17"/>
      <c r="C16" s="18"/>
      <c r="D16" s="14">
        <f>SUM(B16:C16)</f>
        <v>0</v>
      </c>
    </row>
    <row r="17" spans="1:7" ht="17.25" thickBot="1" x14ac:dyDescent="0.35">
      <c r="A17" s="26" t="s">
        <v>16</v>
      </c>
      <c r="B17" s="27">
        <v>876876</v>
      </c>
      <c r="C17" s="28">
        <v>1098009.54</v>
      </c>
      <c r="D17" s="29">
        <f>SUM(B17:C17)</f>
        <v>1974885.54</v>
      </c>
    </row>
    <row r="18" spans="1:7" ht="17.25" thickBot="1" x14ac:dyDescent="0.35">
      <c r="A18" s="30" t="s">
        <v>17</v>
      </c>
      <c r="B18" s="31">
        <f>SUM(B14:B17)</f>
        <v>9642306.6500000004</v>
      </c>
      <c r="C18" s="32">
        <f>SUM(C14:C17)</f>
        <v>9968668.4100000001</v>
      </c>
      <c r="D18" s="33">
        <f>SUM(B18:C18)</f>
        <v>19610975.060000002</v>
      </c>
    </row>
    <row r="19" spans="1:7" ht="16.5" x14ac:dyDescent="0.3">
      <c r="A19" s="34" t="s">
        <v>18</v>
      </c>
      <c r="B19" s="17">
        <v>1009800</v>
      </c>
      <c r="C19" s="18">
        <v>1109231.32</v>
      </c>
      <c r="D19" s="14">
        <f t="shared" ref="D19:D64" si="0">SUM(B19:C19)</f>
        <v>2119031.3200000003</v>
      </c>
      <c r="F19" s="35"/>
      <c r="G19" s="35"/>
    </row>
    <row r="20" spans="1:7" ht="16.5" x14ac:dyDescent="0.3">
      <c r="A20" s="34" t="s">
        <v>19</v>
      </c>
      <c r="B20" s="17"/>
      <c r="C20" s="18"/>
      <c r="D20" s="14">
        <f t="shared" si="0"/>
        <v>0</v>
      </c>
    </row>
    <row r="21" spans="1:7" ht="16.5" x14ac:dyDescent="0.3">
      <c r="A21" s="34" t="s">
        <v>20</v>
      </c>
      <c r="B21" s="17">
        <v>0</v>
      </c>
      <c r="C21" s="18">
        <v>2340219</v>
      </c>
      <c r="D21" s="14">
        <f t="shared" si="0"/>
        <v>2340219</v>
      </c>
    </row>
    <row r="22" spans="1:7" ht="16.5" x14ac:dyDescent="0.3">
      <c r="A22" s="34" t="s">
        <v>21</v>
      </c>
      <c r="B22" s="17">
        <v>1433041.89</v>
      </c>
      <c r="C22" s="18">
        <v>1543970</v>
      </c>
      <c r="D22" s="14">
        <f t="shared" si="0"/>
        <v>2977011.8899999997</v>
      </c>
    </row>
    <row r="23" spans="1:7" ht="16.5" x14ac:dyDescent="0.3">
      <c r="A23" s="34" t="s">
        <v>22</v>
      </c>
      <c r="B23" s="17">
        <v>1520908.34</v>
      </c>
      <c r="C23" s="18">
        <v>0</v>
      </c>
      <c r="D23" s="14">
        <f t="shared" si="0"/>
        <v>1520908.34</v>
      </c>
    </row>
    <row r="24" spans="1:7" ht="16.5" x14ac:dyDescent="0.3">
      <c r="A24" s="34" t="s">
        <v>23</v>
      </c>
      <c r="B24" s="17">
        <v>0</v>
      </c>
      <c r="C24" s="18"/>
      <c r="D24" s="14">
        <f t="shared" si="0"/>
        <v>0</v>
      </c>
    </row>
    <row r="25" spans="1:7" ht="16.5" x14ac:dyDescent="0.3">
      <c r="A25" s="34" t="s">
        <v>24</v>
      </c>
      <c r="B25" s="17">
        <v>0</v>
      </c>
      <c r="C25" s="18"/>
      <c r="D25" s="14">
        <f t="shared" si="0"/>
        <v>0</v>
      </c>
    </row>
    <row r="26" spans="1:7" ht="16.5" x14ac:dyDescent="0.3">
      <c r="A26" s="34" t="s">
        <v>25</v>
      </c>
      <c r="B26" s="17"/>
      <c r="C26" s="18"/>
      <c r="D26" s="14">
        <f t="shared" si="0"/>
        <v>0</v>
      </c>
    </row>
    <row r="27" spans="1:7" ht="16.5" x14ac:dyDescent="0.3">
      <c r="A27" s="34" t="s">
        <v>26</v>
      </c>
      <c r="B27" s="17">
        <v>0</v>
      </c>
      <c r="C27" s="18">
        <v>0</v>
      </c>
      <c r="D27" s="14">
        <f t="shared" si="0"/>
        <v>0</v>
      </c>
    </row>
    <row r="28" spans="1:7" ht="16.5" x14ac:dyDescent="0.3">
      <c r="A28" s="34" t="s">
        <v>27</v>
      </c>
      <c r="B28" s="17"/>
      <c r="C28" s="18"/>
      <c r="D28" s="14">
        <f t="shared" si="0"/>
        <v>0</v>
      </c>
    </row>
    <row r="29" spans="1:7" ht="16.5" x14ac:dyDescent="0.3">
      <c r="A29" s="34" t="s">
        <v>28</v>
      </c>
      <c r="B29" s="17"/>
      <c r="C29" s="18"/>
      <c r="D29" s="14">
        <f t="shared" si="0"/>
        <v>0</v>
      </c>
    </row>
    <row r="30" spans="1:7" ht="17.25" thickBot="1" x14ac:dyDescent="0.35">
      <c r="A30" s="36" t="s">
        <v>29</v>
      </c>
      <c r="B30" s="27">
        <v>1880000.2</v>
      </c>
      <c r="C30" s="28">
        <v>2000800.62</v>
      </c>
      <c r="D30" s="14">
        <f t="shared" si="0"/>
        <v>3880800.8200000003</v>
      </c>
    </row>
    <row r="31" spans="1:7" ht="17.25" thickBot="1" x14ac:dyDescent="0.35">
      <c r="A31" s="37" t="s">
        <v>30</v>
      </c>
      <c r="B31" s="38">
        <f>SUM(B19:B30)</f>
        <v>5843750.4299999997</v>
      </c>
      <c r="C31" s="38">
        <f>SUM(C19:C30)</f>
        <v>6994220.9400000004</v>
      </c>
      <c r="D31" s="39">
        <f>SUM(B31:C31)</f>
        <v>12837971.370000001</v>
      </c>
    </row>
    <row r="32" spans="1:7" ht="16.5" x14ac:dyDescent="0.3">
      <c r="A32" s="40" t="s">
        <v>31</v>
      </c>
      <c r="B32" s="18"/>
      <c r="C32" s="18"/>
      <c r="D32" s="14">
        <f t="shared" si="0"/>
        <v>0</v>
      </c>
    </row>
    <row r="33" spans="1:4" ht="16.5" x14ac:dyDescent="0.3">
      <c r="A33" s="41" t="s">
        <v>32</v>
      </c>
      <c r="B33" s="17"/>
      <c r="C33" s="18"/>
      <c r="D33" s="14"/>
    </row>
    <row r="34" spans="1:4" ht="16.5" x14ac:dyDescent="0.3">
      <c r="A34" s="34" t="s">
        <v>33</v>
      </c>
      <c r="B34" s="17"/>
      <c r="C34" s="18"/>
      <c r="D34" s="14">
        <f t="shared" si="0"/>
        <v>0</v>
      </c>
    </row>
    <row r="35" spans="1:4" ht="16.5" x14ac:dyDescent="0.3">
      <c r="A35" s="24" t="s">
        <v>34</v>
      </c>
      <c r="B35" s="17"/>
      <c r="C35" s="18"/>
      <c r="D35" s="14"/>
    </row>
    <row r="36" spans="1:4" ht="16.5" x14ac:dyDescent="0.3">
      <c r="A36" s="42" t="s">
        <v>35</v>
      </c>
      <c r="B36" s="17">
        <v>350811312.94999999</v>
      </c>
      <c r="C36" s="18">
        <v>498619267.46000004</v>
      </c>
      <c r="D36" s="14">
        <f t="shared" si="0"/>
        <v>849430580.41000009</v>
      </c>
    </row>
    <row r="37" spans="1:4" ht="16.5" x14ac:dyDescent="0.3">
      <c r="A37" s="42" t="s">
        <v>36</v>
      </c>
      <c r="B37" s="17">
        <v>673382594.04999995</v>
      </c>
      <c r="C37" s="18">
        <v>656749456.01999998</v>
      </c>
      <c r="D37" s="14">
        <f t="shared" si="0"/>
        <v>1330132050.0699999</v>
      </c>
    </row>
    <row r="38" spans="1:4" ht="16.5" x14ac:dyDescent="0.3">
      <c r="A38" s="43" t="s">
        <v>37</v>
      </c>
      <c r="B38" s="44">
        <v>31211946.420000002</v>
      </c>
      <c r="C38" s="45">
        <v>32525334.880000003</v>
      </c>
      <c r="D38" s="14">
        <f t="shared" si="0"/>
        <v>63737281.300000004</v>
      </c>
    </row>
    <row r="39" spans="1:4" ht="16.5" x14ac:dyDescent="0.3">
      <c r="A39" s="42" t="s">
        <v>38</v>
      </c>
      <c r="B39" s="17">
        <v>37485235.359999999</v>
      </c>
      <c r="C39" s="18"/>
      <c r="D39" s="14">
        <f t="shared" si="0"/>
        <v>37485235.359999999</v>
      </c>
    </row>
    <row r="40" spans="1:4" ht="16.5" x14ac:dyDescent="0.3">
      <c r="A40" s="46" t="s">
        <v>39</v>
      </c>
      <c r="B40" s="17"/>
      <c r="C40" s="18"/>
      <c r="D40" s="14">
        <f t="shared" si="0"/>
        <v>0</v>
      </c>
    </row>
    <row r="41" spans="1:4" ht="16.5" x14ac:dyDescent="0.3">
      <c r="A41" s="46" t="s">
        <v>40</v>
      </c>
      <c r="B41" s="17">
        <v>15235940.640000001</v>
      </c>
      <c r="C41" s="18">
        <v>16019210.879999999</v>
      </c>
      <c r="D41" s="14">
        <f t="shared" si="0"/>
        <v>31255151.52</v>
      </c>
    </row>
    <row r="42" spans="1:4" ht="16.5" x14ac:dyDescent="0.3">
      <c r="A42" s="46" t="s">
        <v>41</v>
      </c>
      <c r="B42" s="17"/>
      <c r="C42" s="18"/>
      <c r="D42" s="14">
        <f t="shared" si="0"/>
        <v>0</v>
      </c>
    </row>
    <row r="43" spans="1:4" ht="16.5" x14ac:dyDescent="0.3">
      <c r="A43" s="46" t="s">
        <v>42</v>
      </c>
      <c r="B43" s="17"/>
      <c r="C43" s="18"/>
      <c r="D43" s="14">
        <f t="shared" si="0"/>
        <v>0</v>
      </c>
    </row>
    <row r="44" spans="1:4" ht="16.5" x14ac:dyDescent="0.3">
      <c r="A44" s="42" t="s">
        <v>43</v>
      </c>
      <c r="B44" s="17">
        <v>114398047.34</v>
      </c>
      <c r="C44" s="18">
        <v>35354428.579999998</v>
      </c>
      <c r="D44" s="14">
        <f t="shared" si="0"/>
        <v>149752475.92000002</v>
      </c>
    </row>
    <row r="45" spans="1:4" ht="16.5" x14ac:dyDescent="0.3">
      <c r="A45" s="46" t="s">
        <v>44</v>
      </c>
      <c r="B45" s="17">
        <v>5170092.54</v>
      </c>
      <c r="C45" s="18"/>
      <c r="D45" s="14">
        <f t="shared" si="0"/>
        <v>5170092.54</v>
      </c>
    </row>
    <row r="46" spans="1:4" ht="16.5" x14ac:dyDescent="0.3">
      <c r="A46" s="47" t="s">
        <v>45</v>
      </c>
      <c r="B46" s="44"/>
      <c r="C46" s="45"/>
      <c r="D46" s="14">
        <f t="shared" si="0"/>
        <v>0</v>
      </c>
    </row>
    <row r="47" spans="1:4" ht="16.5" x14ac:dyDescent="0.3">
      <c r="A47" s="48" t="s">
        <v>46</v>
      </c>
      <c r="B47" s="17"/>
      <c r="C47" s="18"/>
      <c r="D47" s="14">
        <f t="shared" si="0"/>
        <v>0</v>
      </c>
    </row>
    <row r="48" spans="1:4" ht="17.25" thickBot="1" x14ac:dyDescent="0.35">
      <c r="A48" s="49" t="s">
        <v>47</v>
      </c>
      <c r="B48" s="50"/>
      <c r="C48" s="51"/>
      <c r="D48" s="52">
        <f t="shared" si="0"/>
        <v>0</v>
      </c>
    </row>
    <row r="49" spans="1:4" ht="16.5" x14ac:dyDescent="0.3">
      <c r="A49" s="53" t="s">
        <v>48</v>
      </c>
      <c r="B49" s="54"/>
      <c r="C49" s="54"/>
      <c r="D49" s="55">
        <f t="shared" si="0"/>
        <v>0</v>
      </c>
    </row>
    <row r="50" spans="1:4" ht="16.5" x14ac:dyDescent="0.3">
      <c r="A50" s="56" t="s">
        <v>49</v>
      </c>
      <c r="B50" s="17"/>
      <c r="C50" s="18"/>
      <c r="D50" s="14">
        <f t="shared" si="0"/>
        <v>0</v>
      </c>
    </row>
    <row r="51" spans="1:4" ht="16.5" x14ac:dyDescent="0.3">
      <c r="A51" s="56" t="s">
        <v>50</v>
      </c>
      <c r="B51" s="17"/>
      <c r="C51" s="18"/>
      <c r="D51" s="14">
        <f t="shared" si="0"/>
        <v>0</v>
      </c>
    </row>
    <row r="52" spans="1:4" ht="16.5" x14ac:dyDescent="0.3">
      <c r="A52" s="56" t="s">
        <v>51</v>
      </c>
      <c r="B52" s="17"/>
      <c r="C52" s="18"/>
      <c r="D52" s="14">
        <f t="shared" si="0"/>
        <v>0</v>
      </c>
    </row>
    <row r="53" spans="1:4" ht="16.5" x14ac:dyDescent="0.3">
      <c r="A53" s="56" t="s">
        <v>52</v>
      </c>
      <c r="B53" s="17"/>
      <c r="C53" s="18"/>
      <c r="D53" s="14">
        <f t="shared" si="0"/>
        <v>0</v>
      </c>
    </row>
    <row r="54" spans="1:4" ht="16.5" x14ac:dyDescent="0.3">
      <c r="A54" s="48" t="s">
        <v>53</v>
      </c>
      <c r="B54" s="17"/>
      <c r="C54" s="18"/>
      <c r="D54" s="14">
        <f t="shared" si="0"/>
        <v>0</v>
      </c>
    </row>
    <row r="55" spans="1:4" ht="16.5" x14ac:dyDescent="0.3">
      <c r="A55" s="48" t="s">
        <v>54</v>
      </c>
      <c r="B55" s="17"/>
      <c r="C55" s="18"/>
      <c r="D55" s="14">
        <f t="shared" si="0"/>
        <v>0</v>
      </c>
    </row>
    <row r="56" spans="1:4" ht="16.5" x14ac:dyDescent="0.3">
      <c r="A56" s="57" t="s">
        <v>55</v>
      </c>
      <c r="B56" s="17"/>
      <c r="C56" s="18"/>
      <c r="D56" s="14">
        <f t="shared" si="0"/>
        <v>0</v>
      </c>
    </row>
    <row r="57" spans="1:4" ht="16.5" x14ac:dyDescent="0.3">
      <c r="A57" s="57" t="s">
        <v>56</v>
      </c>
      <c r="B57" s="17"/>
      <c r="C57" s="18"/>
      <c r="D57" s="14">
        <f t="shared" si="0"/>
        <v>0</v>
      </c>
    </row>
    <row r="58" spans="1:4" ht="16.5" x14ac:dyDescent="0.3">
      <c r="A58" s="57" t="s">
        <v>57</v>
      </c>
      <c r="B58" s="17"/>
      <c r="C58" s="18"/>
      <c r="D58" s="14">
        <f t="shared" si="0"/>
        <v>0</v>
      </c>
    </row>
    <row r="59" spans="1:4" ht="16.5" x14ac:dyDescent="0.3">
      <c r="A59" s="57" t="s">
        <v>58</v>
      </c>
      <c r="B59" s="17"/>
      <c r="C59" s="18"/>
      <c r="D59" s="14">
        <f t="shared" si="0"/>
        <v>0</v>
      </c>
    </row>
    <row r="60" spans="1:4" ht="16.5" x14ac:dyDescent="0.3">
      <c r="A60" s="58" t="s">
        <v>59</v>
      </c>
      <c r="B60" s="59"/>
      <c r="C60" s="60"/>
      <c r="D60" s="14">
        <f t="shared" si="0"/>
        <v>0</v>
      </c>
    </row>
    <row r="61" spans="1:4" ht="16.5" x14ac:dyDescent="0.3">
      <c r="A61" s="61" t="s">
        <v>60</v>
      </c>
      <c r="B61" s="17"/>
      <c r="C61" s="18"/>
      <c r="D61" s="14">
        <f t="shared" si="0"/>
        <v>0</v>
      </c>
    </row>
    <row r="62" spans="1:4" ht="16.5" x14ac:dyDescent="0.3">
      <c r="A62" s="48" t="s">
        <v>61</v>
      </c>
      <c r="B62" s="17"/>
      <c r="C62" s="18"/>
      <c r="D62" s="14">
        <f t="shared" si="0"/>
        <v>0</v>
      </c>
    </row>
    <row r="63" spans="1:4" ht="13.5" customHeight="1" x14ac:dyDescent="0.3">
      <c r="A63" s="56" t="s">
        <v>62</v>
      </c>
      <c r="B63" s="17"/>
      <c r="C63" s="18"/>
      <c r="D63" s="14">
        <f t="shared" si="0"/>
        <v>0</v>
      </c>
    </row>
    <row r="64" spans="1:4" ht="16.5" x14ac:dyDescent="0.3">
      <c r="A64" s="62" t="s">
        <v>63</v>
      </c>
      <c r="B64" s="63"/>
      <c r="C64" s="64"/>
      <c r="D64" s="14">
        <f t="shared" si="0"/>
        <v>0</v>
      </c>
    </row>
    <row r="65" spans="1:4" ht="16.5" x14ac:dyDescent="0.3">
      <c r="A65" s="65" t="s">
        <v>64</v>
      </c>
      <c r="B65" s="66">
        <f>SUM(B18,B31,B36:B64)</f>
        <v>1243181226.3799999</v>
      </c>
      <c r="C65" s="66">
        <f>SUM(C18,C31,C36:C64)</f>
        <v>1256230587.1700001</v>
      </c>
      <c r="D65" s="67">
        <f>SUM(B65:C65)</f>
        <v>2499411813.5500002</v>
      </c>
    </row>
    <row r="66" spans="1:4" ht="30.75" customHeight="1" x14ac:dyDescent="0.3">
      <c r="A66" s="68" t="s">
        <v>65</v>
      </c>
      <c r="B66" s="69"/>
      <c r="C66" s="69"/>
      <c r="D66" s="70"/>
    </row>
    <row r="67" spans="1:4" ht="16.5" x14ac:dyDescent="0.3">
      <c r="A67" s="22" t="s">
        <v>66</v>
      </c>
      <c r="B67" s="71">
        <f>SUM(B69:B97)</f>
        <v>885250374.99999988</v>
      </c>
      <c r="C67" s="71">
        <f>SUM(C69:C97)</f>
        <v>959710869.03000009</v>
      </c>
      <c r="D67" s="72">
        <f>SUM(B67:C67)</f>
        <v>1844961244.03</v>
      </c>
    </row>
    <row r="68" spans="1:4" ht="16.5" x14ac:dyDescent="0.3">
      <c r="A68" s="22" t="s">
        <v>67</v>
      </c>
      <c r="B68" s="17"/>
      <c r="C68" s="18"/>
      <c r="D68" s="70"/>
    </row>
    <row r="69" spans="1:4" ht="16.5" x14ac:dyDescent="0.3">
      <c r="A69" s="73" t="s">
        <v>68</v>
      </c>
      <c r="B69" s="17">
        <v>256406720.22</v>
      </c>
      <c r="C69" s="18">
        <v>259408730.22</v>
      </c>
      <c r="D69" s="14">
        <f>SUM(B69:C69)</f>
        <v>515815450.44</v>
      </c>
    </row>
    <row r="70" spans="1:4" ht="16.5" x14ac:dyDescent="0.3">
      <c r="A70" s="73" t="s">
        <v>69</v>
      </c>
      <c r="B70" s="17">
        <v>109435121.87</v>
      </c>
      <c r="C70" s="18">
        <v>114123543.87</v>
      </c>
      <c r="D70" s="14">
        <f t="shared" ref="D70:D97" si="1">SUM(B70:C70)</f>
        <v>223558665.74000001</v>
      </c>
    </row>
    <row r="71" spans="1:4" ht="16.5" x14ac:dyDescent="0.3">
      <c r="A71" s="73" t="s">
        <v>70</v>
      </c>
      <c r="B71" s="17">
        <v>337545234.91000003</v>
      </c>
      <c r="C71" s="18">
        <v>332573221.12</v>
      </c>
      <c r="D71" s="14">
        <f t="shared" si="1"/>
        <v>670118456.02999997</v>
      </c>
    </row>
    <row r="72" spans="1:4" ht="16.5" x14ac:dyDescent="0.3">
      <c r="A72" s="73" t="s">
        <v>71</v>
      </c>
      <c r="B72" s="17">
        <v>12999999.99</v>
      </c>
      <c r="C72" s="18">
        <v>14999999.99</v>
      </c>
      <c r="D72" s="14">
        <f t="shared" si="1"/>
        <v>27999999.98</v>
      </c>
    </row>
    <row r="73" spans="1:4" ht="16.5" x14ac:dyDescent="0.3">
      <c r="A73" s="73" t="s">
        <v>72</v>
      </c>
      <c r="B73" s="17">
        <v>7760126.4500000002</v>
      </c>
      <c r="C73" s="18">
        <v>6143268.9800000004</v>
      </c>
      <c r="D73" s="14">
        <f t="shared" si="1"/>
        <v>13903395.43</v>
      </c>
    </row>
    <row r="74" spans="1:4" ht="16.5" x14ac:dyDescent="0.3">
      <c r="A74" s="74" t="s">
        <v>73</v>
      </c>
      <c r="B74" s="17"/>
      <c r="C74" s="18"/>
      <c r="D74" s="14"/>
    </row>
    <row r="75" spans="1:4" ht="16.5" x14ac:dyDescent="0.3">
      <c r="A75" s="73" t="s">
        <v>74</v>
      </c>
      <c r="B75" s="17">
        <v>7430094.0099999998</v>
      </c>
      <c r="C75" s="18">
        <v>6543540.75</v>
      </c>
      <c r="D75" s="14">
        <f t="shared" si="1"/>
        <v>13973634.76</v>
      </c>
    </row>
    <row r="76" spans="1:4" ht="16.5" x14ac:dyDescent="0.3">
      <c r="A76" s="75" t="s">
        <v>75</v>
      </c>
      <c r="B76" s="17">
        <v>732119.87</v>
      </c>
      <c r="C76" s="18">
        <v>2430987.4300000002</v>
      </c>
      <c r="D76" s="14">
        <f t="shared" si="1"/>
        <v>3163107.3000000003</v>
      </c>
    </row>
    <row r="77" spans="1:4" ht="16.5" x14ac:dyDescent="0.3">
      <c r="A77" s="75" t="s">
        <v>76</v>
      </c>
      <c r="B77" s="17">
        <v>29011234.280000001</v>
      </c>
      <c r="C77" s="18">
        <v>3216540.87</v>
      </c>
      <c r="D77" s="14">
        <f t="shared" si="1"/>
        <v>32227775.150000002</v>
      </c>
    </row>
    <row r="78" spans="1:4" ht="16.5" x14ac:dyDescent="0.3">
      <c r="A78" s="75" t="s">
        <v>77</v>
      </c>
      <c r="B78" s="17">
        <v>12108621.68</v>
      </c>
      <c r="C78" s="18">
        <v>8766098.2300000004</v>
      </c>
      <c r="D78" s="14">
        <f t="shared" si="1"/>
        <v>20874719.91</v>
      </c>
    </row>
    <row r="79" spans="1:4" ht="16.5" x14ac:dyDescent="0.3">
      <c r="A79" s="75" t="s">
        <v>78</v>
      </c>
      <c r="B79" s="17">
        <v>13325321.869999999</v>
      </c>
      <c r="C79" s="18">
        <v>21098544.09</v>
      </c>
      <c r="D79" s="14">
        <f t="shared" si="1"/>
        <v>34423865.960000001</v>
      </c>
    </row>
    <row r="80" spans="1:4" ht="16.5" x14ac:dyDescent="0.3">
      <c r="A80" s="75" t="s">
        <v>79</v>
      </c>
      <c r="B80" s="17">
        <v>7507046.6600000001</v>
      </c>
      <c r="C80" s="18">
        <v>14876321.210000001</v>
      </c>
      <c r="D80" s="14">
        <f t="shared" si="1"/>
        <v>22383367.870000001</v>
      </c>
    </row>
    <row r="81" spans="1:6" ht="16.5" x14ac:dyDescent="0.3">
      <c r="A81" s="75" t="s">
        <v>80</v>
      </c>
      <c r="B81" s="17">
        <v>8343567.9000000004</v>
      </c>
      <c r="C81" s="18">
        <v>9060000</v>
      </c>
      <c r="D81" s="14">
        <f t="shared" si="1"/>
        <v>17403567.899999999</v>
      </c>
    </row>
    <row r="82" spans="1:6" ht="16.5" x14ac:dyDescent="0.3">
      <c r="A82" s="75" t="s">
        <v>81</v>
      </c>
      <c r="B82" s="17">
        <v>1800000</v>
      </c>
      <c r="C82" s="18">
        <v>6590333.2400000002</v>
      </c>
      <c r="D82" s="14">
        <f t="shared" si="1"/>
        <v>8390333.2400000002</v>
      </c>
    </row>
    <row r="83" spans="1:6" ht="16.5" x14ac:dyDescent="0.3">
      <c r="A83" s="75" t="s">
        <v>82</v>
      </c>
      <c r="B83" s="17">
        <v>12543112.560000001</v>
      </c>
      <c r="C83" s="18">
        <v>32400980.34</v>
      </c>
      <c r="D83" s="14">
        <f t="shared" si="1"/>
        <v>44944092.899999999</v>
      </c>
    </row>
    <row r="84" spans="1:6" ht="16.5" x14ac:dyDescent="0.3">
      <c r="A84" s="75" t="s">
        <v>83</v>
      </c>
      <c r="B84" s="17">
        <v>17890.810000000001</v>
      </c>
      <c r="C84" s="18">
        <v>107890.81</v>
      </c>
      <c r="D84" s="14">
        <f t="shared" si="1"/>
        <v>125781.62</v>
      </c>
    </row>
    <row r="85" spans="1:6" ht="16.5" x14ac:dyDescent="0.3">
      <c r="A85" s="73" t="s">
        <v>84</v>
      </c>
      <c r="B85" s="17"/>
      <c r="C85" s="18"/>
      <c r="D85" s="14">
        <f t="shared" si="1"/>
        <v>0</v>
      </c>
    </row>
    <row r="86" spans="1:6" ht="16.5" x14ac:dyDescent="0.3">
      <c r="A86" s="75" t="s">
        <v>85</v>
      </c>
      <c r="B86" s="17">
        <v>43214427.649999999</v>
      </c>
      <c r="C86" s="18">
        <v>59334321.119999997</v>
      </c>
      <c r="D86" s="14">
        <f t="shared" si="1"/>
        <v>102548748.77</v>
      </c>
    </row>
    <row r="87" spans="1:6" ht="16.5" x14ac:dyDescent="0.3">
      <c r="A87" s="34" t="s">
        <v>86</v>
      </c>
      <c r="B87" s="17"/>
      <c r="C87" s="18"/>
      <c r="D87" s="14">
        <f t="shared" si="1"/>
        <v>0</v>
      </c>
    </row>
    <row r="88" spans="1:6" ht="16.5" x14ac:dyDescent="0.3">
      <c r="A88" s="34" t="s">
        <v>87</v>
      </c>
      <c r="B88" s="17">
        <v>0</v>
      </c>
      <c r="C88" s="18"/>
      <c r="D88" s="14">
        <f t="shared" si="1"/>
        <v>0</v>
      </c>
    </row>
    <row r="89" spans="1:6" ht="16.5" x14ac:dyDescent="0.3">
      <c r="A89" s="34" t="s">
        <v>88</v>
      </c>
      <c r="B89" s="17">
        <v>11802314.199999999</v>
      </c>
      <c r="C89" s="18">
        <v>36802314.200000003</v>
      </c>
      <c r="D89" s="14">
        <f t="shared" si="1"/>
        <v>48604628.400000006</v>
      </c>
    </row>
    <row r="90" spans="1:6" ht="16.5" x14ac:dyDescent="0.3">
      <c r="A90" s="34" t="s">
        <v>89</v>
      </c>
      <c r="B90" s="17"/>
      <c r="C90" s="18"/>
      <c r="D90" s="14">
        <f t="shared" si="1"/>
        <v>0</v>
      </c>
    </row>
    <row r="91" spans="1:6" ht="16.5" x14ac:dyDescent="0.3">
      <c r="A91" s="22" t="s">
        <v>90</v>
      </c>
      <c r="B91" s="17"/>
      <c r="C91" s="18"/>
      <c r="D91" s="14">
        <f t="shared" si="1"/>
        <v>0</v>
      </c>
    </row>
    <row r="92" spans="1:6" ht="16.5" x14ac:dyDescent="0.3">
      <c r="A92" s="34" t="s">
        <v>91</v>
      </c>
      <c r="B92" s="17">
        <v>13267420.07</v>
      </c>
      <c r="C92" s="18">
        <v>31234232.559999999</v>
      </c>
      <c r="D92" s="14">
        <f t="shared" si="1"/>
        <v>44501652.629999995</v>
      </c>
    </row>
    <row r="93" spans="1:6" ht="16.5" x14ac:dyDescent="0.3">
      <c r="A93" s="34" t="s">
        <v>92</v>
      </c>
      <c r="B93" s="17"/>
      <c r="C93" s="18"/>
      <c r="D93" s="14">
        <f t="shared" si="1"/>
        <v>0</v>
      </c>
    </row>
    <row r="94" spans="1:6" ht="16.5" x14ac:dyDescent="0.3">
      <c r="A94" s="34" t="s">
        <v>93</v>
      </c>
      <c r="B94" s="17"/>
      <c r="C94" s="18"/>
      <c r="D94" s="14">
        <f t="shared" si="1"/>
        <v>0</v>
      </c>
      <c r="F94" s="76"/>
    </row>
    <row r="95" spans="1:6" ht="16.5" x14ac:dyDescent="0.3">
      <c r="A95" s="22" t="s">
        <v>94</v>
      </c>
      <c r="B95" s="17"/>
      <c r="C95" s="18"/>
      <c r="D95" s="14">
        <f t="shared" si="1"/>
        <v>0</v>
      </c>
    </row>
    <row r="96" spans="1:6" ht="16.5" x14ac:dyDescent="0.3">
      <c r="A96" s="77" t="s">
        <v>95</v>
      </c>
      <c r="B96" s="17"/>
      <c r="C96" s="18"/>
      <c r="D96" s="14">
        <f t="shared" si="1"/>
        <v>0</v>
      </c>
    </row>
    <row r="97" spans="1:4" ht="17.25" thickBot="1" x14ac:dyDescent="0.35">
      <c r="A97" s="78" t="s">
        <v>96</v>
      </c>
      <c r="B97" s="50"/>
      <c r="C97" s="51"/>
      <c r="D97" s="52">
        <f t="shared" si="1"/>
        <v>0</v>
      </c>
    </row>
    <row r="98" spans="1:4" ht="16.5" x14ac:dyDescent="0.3">
      <c r="A98" s="79" t="s">
        <v>97</v>
      </c>
      <c r="B98" s="80">
        <f>SUM(B103:B121)</f>
        <v>316260540</v>
      </c>
      <c r="C98" s="80">
        <f>SUM(C103:C121)</f>
        <v>209508980</v>
      </c>
      <c r="D98" s="81">
        <f>SUM(B98:C98)</f>
        <v>525769520</v>
      </c>
    </row>
    <row r="99" spans="1:4" ht="16.5" x14ac:dyDescent="0.3">
      <c r="A99" s="82" t="s">
        <v>98</v>
      </c>
      <c r="B99" s="17"/>
      <c r="C99" s="18"/>
      <c r="D99" s="70"/>
    </row>
    <row r="100" spans="1:4" ht="16.5" x14ac:dyDescent="0.3">
      <c r="A100" s="34" t="s">
        <v>99</v>
      </c>
      <c r="B100" s="17"/>
      <c r="C100" s="18"/>
      <c r="D100" s="70">
        <f>SUM(B100:C100)</f>
        <v>0</v>
      </c>
    </row>
    <row r="101" spans="1:4" ht="16.5" x14ac:dyDescent="0.3">
      <c r="A101" s="34" t="s">
        <v>100</v>
      </c>
      <c r="B101" s="17"/>
      <c r="C101" s="18"/>
      <c r="D101" s="70">
        <f>SUM(B101:C101)</f>
        <v>0</v>
      </c>
    </row>
    <row r="102" spans="1:4" ht="16.5" x14ac:dyDescent="0.3">
      <c r="A102" s="82" t="s">
        <v>101</v>
      </c>
      <c r="B102" s="83"/>
      <c r="C102" s="84"/>
      <c r="D102" s="70"/>
    </row>
    <row r="103" spans="1:4" ht="16.5" x14ac:dyDescent="0.3">
      <c r="A103" s="85" t="s">
        <v>102</v>
      </c>
      <c r="B103" s="17"/>
      <c r="C103" s="18"/>
      <c r="D103" s="70">
        <f>SUM(B103:C103)</f>
        <v>0</v>
      </c>
    </row>
    <row r="104" spans="1:4" ht="16.5" x14ac:dyDescent="0.3">
      <c r="A104" s="86" t="s">
        <v>103</v>
      </c>
      <c r="B104" s="17"/>
      <c r="C104" s="18"/>
      <c r="D104" s="70">
        <f>SUM(B104:C104)</f>
        <v>0</v>
      </c>
    </row>
    <row r="105" spans="1:4" ht="27" x14ac:dyDescent="0.3">
      <c r="A105" s="87" t="s">
        <v>104</v>
      </c>
      <c r="B105" s="17">
        <v>143032708</v>
      </c>
      <c r="C105" s="18">
        <v>0</v>
      </c>
      <c r="D105" s="70">
        <f t="shared" ref="D105:D121" si="2">SUM(B105:C105)</f>
        <v>143032708</v>
      </c>
    </row>
    <row r="106" spans="1:4" ht="16.5" x14ac:dyDescent="0.3">
      <c r="A106" s="86" t="s">
        <v>105</v>
      </c>
      <c r="B106" s="17"/>
      <c r="C106" s="18"/>
      <c r="D106" s="70">
        <f>SUM(B106:C106)</f>
        <v>0</v>
      </c>
    </row>
    <row r="107" spans="1:4" ht="16.5" x14ac:dyDescent="0.3">
      <c r="A107" s="85" t="s">
        <v>106</v>
      </c>
      <c r="B107" s="17"/>
      <c r="C107" s="18"/>
      <c r="D107" s="70">
        <f t="shared" si="2"/>
        <v>0</v>
      </c>
    </row>
    <row r="108" spans="1:4" ht="16.5" x14ac:dyDescent="0.3">
      <c r="A108" s="86" t="s">
        <v>103</v>
      </c>
      <c r="B108" s="17"/>
      <c r="C108" s="18"/>
      <c r="D108" s="70">
        <f t="shared" si="2"/>
        <v>0</v>
      </c>
    </row>
    <row r="109" spans="1:4" ht="27" x14ac:dyDescent="0.3">
      <c r="A109" s="87" t="s">
        <v>104</v>
      </c>
      <c r="B109" s="17">
        <v>89187223.060000002</v>
      </c>
      <c r="C109" s="18">
        <v>165098654.22999999</v>
      </c>
      <c r="D109" s="70">
        <f t="shared" si="2"/>
        <v>254285877.28999999</v>
      </c>
    </row>
    <row r="110" spans="1:4" ht="16.5" x14ac:dyDescent="0.3">
      <c r="A110" s="86" t="s">
        <v>105</v>
      </c>
      <c r="B110" s="17"/>
      <c r="C110" s="18"/>
      <c r="D110" s="70">
        <f t="shared" si="2"/>
        <v>0</v>
      </c>
    </row>
    <row r="111" spans="1:4" ht="16.5" x14ac:dyDescent="0.3">
      <c r="A111" s="85" t="s">
        <v>107</v>
      </c>
      <c r="B111" s="17">
        <v>84040608.939999998</v>
      </c>
      <c r="C111" s="18">
        <v>44410325.770000003</v>
      </c>
      <c r="D111" s="70">
        <f t="shared" si="2"/>
        <v>128450934.71000001</v>
      </c>
    </row>
    <row r="112" spans="1:4" ht="16.5" x14ac:dyDescent="0.3">
      <c r="A112" s="85" t="s">
        <v>108</v>
      </c>
      <c r="B112" s="17"/>
      <c r="C112" s="18"/>
      <c r="D112" s="70">
        <f t="shared" si="2"/>
        <v>0</v>
      </c>
    </row>
    <row r="113" spans="1:8" ht="16.5" x14ac:dyDescent="0.3">
      <c r="A113" s="85" t="s">
        <v>109</v>
      </c>
      <c r="B113" s="17"/>
      <c r="C113" s="18"/>
      <c r="D113" s="70">
        <f t="shared" si="2"/>
        <v>0</v>
      </c>
    </row>
    <row r="114" spans="1:8" ht="15" customHeight="1" x14ac:dyDescent="0.3">
      <c r="A114" s="88" t="s">
        <v>110</v>
      </c>
      <c r="B114" s="89"/>
      <c r="C114" s="90"/>
      <c r="D114" s="70">
        <f t="shared" si="2"/>
        <v>0</v>
      </c>
    </row>
    <row r="115" spans="1:8" ht="16.5" x14ac:dyDescent="0.3">
      <c r="A115" s="85" t="s">
        <v>111</v>
      </c>
      <c r="B115" s="89"/>
      <c r="C115" s="90"/>
      <c r="D115" s="70">
        <f t="shared" si="2"/>
        <v>0</v>
      </c>
    </row>
    <row r="116" spans="1:8" ht="16.5" x14ac:dyDescent="0.3">
      <c r="A116" s="88" t="s">
        <v>112</v>
      </c>
      <c r="B116" s="17">
        <v>0</v>
      </c>
      <c r="C116" s="18"/>
      <c r="D116" s="70">
        <f t="shared" si="2"/>
        <v>0</v>
      </c>
    </row>
    <row r="117" spans="1:8" ht="16.5" x14ac:dyDescent="0.3">
      <c r="A117" s="22" t="s">
        <v>113</v>
      </c>
      <c r="B117" s="27"/>
      <c r="C117" s="28"/>
      <c r="D117" s="70">
        <f t="shared" si="2"/>
        <v>0</v>
      </c>
    </row>
    <row r="118" spans="1:8" ht="16.5" x14ac:dyDescent="0.3">
      <c r="A118" s="85" t="s">
        <v>114</v>
      </c>
      <c r="B118" s="91"/>
      <c r="C118" s="92"/>
      <c r="D118" s="70">
        <f t="shared" si="2"/>
        <v>0</v>
      </c>
    </row>
    <row r="119" spans="1:8" ht="16.5" x14ac:dyDescent="0.3">
      <c r="A119" s="85" t="s">
        <v>115</v>
      </c>
      <c r="B119" s="18"/>
      <c r="C119" s="18"/>
      <c r="D119" s="70">
        <f t="shared" si="2"/>
        <v>0</v>
      </c>
    </row>
    <row r="120" spans="1:8" ht="16.5" x14ac:dyDescent="0.3">
      <c r="A120" s="85" t="s">
        <v>116</v>
      </c>
      <c r="B120" s="17"/>
      <c r="C120" s="18"/>
      <c r="D120" s="70">
        <f t="shared" si="2"/>
        <v>0</v>
      </c>
    </row>
    <row r="121" spans="1:8" ht="17.25" thickBot="1" x14ac:dyDescent="0.35">
      <c r="A121" s="93" t="s">
        <v>117</v>
      </c>
      <c r="B121" s="27">
        <v>0</v>
      </c>
      <c r="C121" s="28"/>
      <c r="D121" s="70">
        <f t="shared" si="2"/>
        <v>0</v>
      </c>
    </row>
    <row r="122" spans="1:8" ht="17.25" thickBot="1" x14ac:dyDescent="0.35">
      <c r="A122" s="94" t="s">
        <v>118</v>
      </c>
      <c r="B122" s="95">
        <f>SUM(B67,B98)</f>
        <v>1201510915</v>
      </c>
      <c r="C122" s="95">
        <f>SUM(C67,C98)</f>
        <v>1169219849.0300002</v>
      </c>
      <c r="D122" s="33">
        <f>SUM(B122:C122)</f>
        <v>2370730764.0300002</v>
      </c>
      <c r="F122" s="96"/>
      <c r="G122" s="96"/>
      <c r="H122" s="222"/>
    </row>
    <row r="123" spans="1:8" ht="16.5" x14ac:dyDescent="0.3">
      <c r="A123" s="97" t="s">
        <v>119</v>
      </c>
      <c r="B123" s="69"/>
      <c r="C123" s="69"/>
      <c r="D123" s="98"/>
    </row>
    <row r="124" spans="1:8" ht="16.5" x14ac:dyDescent="0.3">
      <c r="A124" s="99" t="s">
        <v>120</v>
      </c>
      <c r="B124" s="100"/>
      <c r="C124" s="101"/>
      <c r="D124" s="70"/>
    </row>
    <row r="125" spans="1:8" ht="16.5" x14ac:dyDescent="0.3">
      <c r="A125" s="99" t="s">
        <v>121</v>
      </c>
      <c r="B125" s="100"/>
      <c r="C125" s="101"/>
      <c r="D125" s="70"/>
    </row>
    <row r="126" spans="1:8" ht="16.5" x14ac:dyDescent="0.3">
      <c r="A126" s="99" t="s">
        <v>122</v>
      </c>
      <c r="B126" s="100"/>
      <c r="C126" s="101"/>
      <c r="D126" s="70"/>
    </row>
    <row r="127" spans="1:8" ht="16.5" x14ac:dyDescent="0.3">
      <c r="A127" s="102" t="s">
        <v>54</v>
      </c>
      <c r="B127" s="100"/>
      <c r="C127" s="101"/>
      <c r="D127" s="14">
        <f ca="1">D127:D139=SUM(B127:B127)</f>
        <v>0</v>
      </c>
    </row>
    <row r="128" spans="1:8" ht="16.5" x14ac:dyDescent="0.3">
      <c r="A128" s="103" t="s">
        <v>123</v>
      </c>
      <c r="B128" s="100"/>
      <c r="C128" s="101"/>
      <c r="D128" s="70">
        <f t="shared" ref="D128:D138" si="3">SUM(B128:C128)</f>
        <v>0</v>
      </c>
    </row>
    <row r="129" spans="1:4" ht="16.5" x14ac:dyDescent="0.3">
      <c r="A129" s="103" t="s">
        <v>124</v>
      </c>
      <c r="B129" s="100"/>
      <c r="C129" s="101"/>
      <c r="D129" s="70">
        <f t="shared" si="3"/>
        <v>0</v>
      </c>
    </row>
    <row r="130" spans="1:4" ht="16.5" x14ac:dyDescent="0.3">
      <c r="A130" s="103" t="s">
        <v>125</v>
      </c>
      <c r="B130" s="100"/>
      <c r="C130" s="101"/>
      <c r="D130" s="70">
        <f t="shared" si="3"/>
        <v>0</v>
      </c>
    </row>
    <row r="131" spans="1:4" ht="16.5" x14ac:dyDescent="0.3">
      <c r="A131" s="103" t="s">
        <v>126</v>
      </c>
      <c r="B131" s="100"/>
      <c r="C131" s="101"/>
      <c r="D131" s="70">
        <f t="shared" si="3"/>
        <v>0</v>
      </c>
    </row>
    <row r="132" spans="1:4" ht="16.5" x14ac:dyDescent="0.3">
      <c r="A132" s="99" t="s">
        <v>127</v>
      </c>
      <c r="B132" s="100"/>
      <c r="C132" s="101"/>
      <c r="D132" s="70">
        <f t="shared" si="3"/>
        <v>0</v>
      </c>
    </row>
    <row r="133" spans="1:4" ht="16.5" x14ac:dyDescent="0.3">
      <c r="A133" s="104" t="s">
        <v>128</v>
      </c>
      <c r="B133" s="100"/>
      <c r="C133" s="101"/>
      <c r="D133" s="70">
        <f t="shared" si="3"/>
        <v>0</v>
      </c>
    </row>
    <row r="134" spans="1:4" ht="16.5" x14ac:dyDescent="0.3">
      <c r="A134" s="104" t="s">
        <v>129</v>
      </c>
      <c r="B134" s="100"/>
      <c r="C134" s="101"/>
      <c r="D134" s="70">
        <f t="shared" si="3"/>
        <v>0</v>
      </c>
    </row>
    <row r="135" spans="1:4" ht="16.5" x14ac:dyDescent="0.3">
      <c r="A135" s="104" t="s">
        <v>130</v>
      </c>
      <c r="B135" s="100"/>
      <c r="C135" s="101"/>
      <c r="D135" s="70">
        <f t="shared" si="3"/>
        <v>0</v>
      </c>
    </row>
    <row r="136" spans="1:4" ht="16.5" x14ac:dyDescent="0.3">
      <c r="A136" s="104" t="s">
        <v>131</v>
      </c>
      <c r="B136" s="100"/>
      <c r="C136" s="101"/>
      <c r="D136" s="70">
        <f t="shared" si="3"/>
        <v>0</v>
      </c>
    </row>
    <row r="137" spans="1:4" ht="16.5" x14ac:dyDescent="0.3">
      <c r="A137" s="104" t="s">
        <v>132</v>
      </c>
      <c r="B137" s="100"/>
      <c r="C137" s="101"/>
      <c r="D137" s="70">
        <f t="shared" si="3"/>
        <v>0</v>
      </c>
    </row>
    <row r="138" spans="1:4" ht="16.5" x14ac:dyDescent="0.3">
      <c r="A138" s="99" t="s">
        <v>133</v>
      </c>
      <c r="B138" s="100"/>
      <c r="C138" s="101"/>
      <c r="D138" s="70">
        <f t="shared" si="3"/>
        <v>0</v>
      </c>
    </row>
    <row r="139" spans="1:4" ht="16.5" x14ac:dyDescent="0.3">
      <c r="A139" s="105" t="s">
        <v>134</v>
      </c>
      <c r="B139" s="106">
        <f>SUM(B127:B138)</f>
        <v>0</v>
      </c>
      <c r="C139" s="106">
        <f>SUM(C127:C138)</f>
        <v>0</v>
      </c>
      <c r="D139" s="107">
        <f>SUM(B139:C139)</f>
        <v>0</v>
      </c>
    </row>
    <row r="140" spans="1:4" ht="17.25" thickBot="1" x14ac:dyDescent="0.35">
      <c r="A140" s="108" t="s">
        <v>135</v>
      </c>
      <c r="B140" s="109"/>
      <c r="C140" s="110"/>
      <c r="D140" s="111"/>
    </row>
    <row r="141" spans="1:4" ht="16.5" x14ac:dyDescent="0.3">
      <c r="A141" s="112" t="s">
        <v>136</v>
      </c>
      <c r="B141" s="113"/>
      <c r="C141" s="113"/>
      <c r="D141" s="114"/>
    </row>
    <row r="142" spans="1:4" ht="16.5" x14ac:dyDescent="0.3">
      <c r="A142" s="115" t="s">
        <v>137</v>
      </c>
      <c r="B142" s="116"/>
      <c r="C142" s="117"/>
      <c r="D142" s="70"/>
    </row>
    <row r="143" spans="1:4" ht="16.5" x14ac:dyDescent="0.3">
      <c r="A143" s="118" t="s">
        <v>138</v>
      </c>
      <c r="B143" s="17">
        <v>41342220.090000004</v>
      </c>
      <c r="C143" s="18">
        <v>56839111.759999998</v>
      </c>
      <c r="D143" s="14">
        <f>SUM(B143:C143)</f>
        <v>98181331.849999994</v>
      </c>
    </row>
    <row r="144" spans="1:4" ht="16.5" x14ac:dyDescent="0.3">
      <c r="A144" s="118" t="s">
        <v>139</v>
      </c>
      <c r="B144" s="17">
        <v>25611909.899999999</v>
      </c>
      <c r="C144" s="18">
        <v>37800944.469999999</v>
      </c>
      <c r="D144" s="14">
        <f t="shared" ref="D144:D155" si="4">SUM(B144:C144)</f>
        <v>63412854.369999997</v>
      </c>
    </row>
    <row r="145" spans="1:4" ht="16.5" x14ac:dyDescent="0.3">
      <c r="A145" s="118" t="s">
        <v>140</v>
      </c>
      <c r="B145" s="17"/>
      <c r="C145" s="18"/>
      <c r="D145" s="14">
        <f t="shared" si="4"/>
        <v>0</v>
      </c>
    </row>
    <row r="146" spans="1:4" ht="16.5" x14ac:dyDescent="0.3">
      <c r="A146" s="118" t="s">
        <v>141</v>
      </c>
      <c r="B146" s="17"/>
      <c r="C146" s="18"/>
      <c r="D146" s="14">
        <f t="shared" si="4"/>
        <v>0</v>
      </c>
    </row>
    <row r="147" spans="1:4" ht="16.5" x14ac:dyDescent="0.3">
      <c r="A147" s="119" t="s">
        <v>142</v>
      </c>
      <c r="B147" s="17"/>
      <c r="C147" s="18"/>
      <c r="D147" s="14">
        <f t="shared" si="4"/>
        <v>0</v>
      </c>
    </row>
    <row r="148" spans="1:4" ht="16.5" x14ac:dyDescent="0.3">
      <c r="A148" s="118" t="s">
        <v>143</v>
      </c>
      <c r="B148" s="120">
        <v>31132009.899999999</v>
      </c>
      <c r="C148" s="90">
        <v>43288900.479999997</v>
      </c>
      <c r="D148" s="14">
        <f t="shared" si="4"/>
        <v>74420910.379999995</v>
      </c>
    </row>
    <row r="149" spans="1:4" ht="16.5" x14ac:dyDescent="0.3">
      <c r="A149" s="118" t="s">
        <v>144</v>
      </c>
      <c r="B149" s="120"/>
      <c r="C149" s="90"/>
      <c r="D149" s="14">
        <f t="shared" si="4"/>
        <v>0</v>
      </c>
    </row>
    <row r="150" spans="1:4" ht="16.5" x14ac:dyDescent="0.3">
      <c r="A150" s="118" t="s">
        <v>145</v>
      </c>
      <c r="B150" s="17">
        <v>100034545.2</v>
      </c>
      <c r="C150" s="18">
        <v>61876660.43</v>
      </c>
      <c r="D150" s="14">
        <f t="shared" si="4"/>
        <v>161911205.63</v>
      </c>
    </row>
    <row r="151" spans="1:4" ht="16.5" x14ac:dyDescent="0.3">
      <c r="A151" s="118" t="s">
        <v>146</v>
      </c>
      <c r="B151" s="17"/>
      <c r="C151" s="18"/>
      <c r="D151" s="14">
        <f t="shared" si="4"/>
        <v>0</v>
      </c>
    </row>
    <row r="152" spans="1:4" ht="16.5" x14ac:dyDescent="0.3">
      <c r="A152" s="118" t="s">
        <v>147</v>
      </c>
      <c r="B152" s="17"/>
      <c r="C152" s="18"/>
      <c r="D152" s="14">
        <f t="shared" si="4"/>
        <v>0</v>
      </c>
    </row>
    <row r="153" spans="1:4" ht="16.5" x14ac:dyDescent="0.3">
      <c r="A153" s="118" t="s">
        <v>148</v>
      </c>
      <c r="B153" s="17">
        <v>397900</v>
      </c>
      <c r="C153" s="18">
        <v>0</v>
      </c>
      <c r="D153" s="14">
        <f t="shared" si="4"/>
        <v>397900</v>
      </c>
    </row>
    <row r="154" spans="1:4" ht="16.5" x14ac:dyDescent="0.3">
      <c r="A154" s="118" t="s">
        <v>149</v>
      </c>
      <c r="B154" s="17"/>
      <c r="C154" s="18"/>
      <c r="D154" s="14">
        <f t="shared" si="4"/>
        <v>0</v>
      </c>
    </row>
    <row r="155" spans="1:4" ht="33.75" thickBot="1" x14ac:dyDescent="0.35">
      <c r="A155" s="121" t="s">
        <v>150</v>
      </c>
      <c r="B155" s="122"/>
      <c r="C155" s="123"/>
      <c r="D155" s="14">
        <f t="shared" si="4"/>
        <v>0</v>
      </c>
    </row>
    <row r="156" spans="1:4" ht="17.25" thickBot="1" x14ac:dyDescent="0.35">
      <c r="A156" s="124" t="s">
        <v>151</v>
      </c>
      <c r="B156" s="125">
        <f>SUM(B142:B155)</f>
        <v>198518585.09</v>
      </c>
      <c r="C156" s="125">
        <f>SUM(C142:C155)</f>
        <v>199805617.13999999</v>
      </c>
      <c r="D156" s="39">
        <f>SUM(B156:C156)</f>
        <v>398324202.23000002</v>
      </c>
    </row>
    <row r="157" spans="1:4" ht="16.5" x14ac:dyDescent="0.3">
      <c r="A157" s="24" t="s">
        <v>152</v>
      </c>
      <c r="B157" s="17"/>
      <c r="C157" s="18"/>
      <c r="D157" s="70"/>
    </row>
    <row r="158" spans="1:4" ht="16.5" x14ac:dyDescent="0.3">
      <c r="A158" s="118" t="s">
        <v>153</v>
      </c>
      <c r="B158" s="17">
        <v>2360178.41</v>
      </c>
      <c r="C158" s="18">
        <v>1345222.34</v>
      </c>
      <c r="D158" s="14">
        <f>SUM(B158:C158)</f>
        <v>3705400.75</v>
      </c>
    </row>
    <row r="159" spans="1:4" ht="16.5" x14ac:dyDescent="0.3">
      <c r="A159" s="118" t="s">
        <v>154</v>
      </c>
      <c r="B159" s="17"/>
      <c r="C159" s="18"/>
      <c r="D159" s="14">
        <f t="shared" ref="D159:D163" si="5">SUM(B159:C159)</f>
        <v>0</v>
      </c>
    </row>
    <row r="160" spans="1:4" ht="16.5" x14ac:dyDescent="0.3">
      <c r="A160" s="118" t="s">
        <v>155</v>
      </c>
      <c r="B160" s="17">
        <v>0</v>
      </c>
      <c r="C160" s="18"/>
      <c r="D160" s="14">
        <f t="shared" si="5"/>
        <v>0</v>
      </c>
    </row>
    <row r="161" spans="1:4" ht="16.5" x14ac:dyDescent="0.3">
      <c r="A161" s="118" t="s">
        <v>156</v>
      </c>
      <c r="B161" s="17"/>
      <c r="C161" s="18"/>
      <c r="D161" s="14">
        <f t="shared" si="5"/>
        <v>0</v>
      </c>
    </row>
    <row r="162" spans="1:4" ht="16.5" x14ac:dyDescent="0.3">
      <c r="A162" s="118" t="s">
        <v>157</v>
      </c>
      <c r="B162" s="17">
        <v>780000</v>
      </c>
      <c r="C162" s="18"/>
      <c r="D162" s="14">
        <f t="shared" si="5"/>
        <v>780000</v>
      </c>
    </row>
    <row r="163" spans="1:4" ht="17.25" thickBot="1" x14ac:dyDescent="0.35">
      <c r="A163" s="126" t="s">
        <v>158</v>
      </c>
      <c r="B163" s="122">
        <v>8772654.8900000006</v>
      </c>
      <c r="C163" s="123">
        <v>7325454.54</v>
      </c>
      <c r="D163" s="14">
        <f t="shared" si="5"/>
        <v>16098109.43</v>
      </c>
    </row>
    <row r="164" spans="1:4" ht="17.25" thickBot="1" x14ac:dyDescent="0.35">
      <c r="A164" s="22" t="s">
        <v>159</v>
      </c>
      <c r="B164" s="95">
        <f>SUM(B158:B163)</f>
        <v>11912833.300000001</v>
      </c>
      <c r="C164" s="95">
        <f>SUM(C158:C163)</f>
        <v>8670676.8800000008</v>
      </c>
      <c r="D164" s="39">
        <f>SUM(B164:C164)</f>
        <v>20583510.18</v>
      </c>
    </row>
    <row r="165" spans="1:4" ht="16.5" x14ac:dyDescent="0.3">
      <c r="A165" s="24" t="s">
        <v>160</v>
      </c>
      <c r="B165" s="83"/>
      <c r="C165" s="84"/>
      <c r="D165" s="70"/>
    </row>
    <row r="166" spans="1:4" ht="16.5" x14ac:dyDescent="0.3">
      <c r="A166" s="118" t="s">
        <v>161</v>
      </c>
      <c r="B166" s="17"/>
      <c r="C166" s="18"/>
      <c r="D166" s="14">
        <f t="shared" ref="D166:D175" si="6">SUM(B166:C166)</f>
        <v>0</v>
      </c>
    </row>
    <row r="167" spans="1:4" ht="16.5" x14ac:dyDescent="0.3">
      <c r="A167" s="118" t="s">
        <v>162</v>
      </c>
      <c r="B167" s="17"/>
      <c r="C167" s="18"/>
      <c r="D167" s="14">
        <f t="shared" si="6"/>
        <v>0</v>
      </c>
    </row>
    <row r="168" spans="1:4" ht="16.5" x14ac:dyDescent="0.3">
      <c r="A168" s="118" t="s">
        <v>163</v>
      </c>
      <c r="B168" s="17">
        <v>47890230.219999999</v>
      </c>
      <c r="C168" s="18">
        <v>65900876.32</v>
      </c>
      <c r="D168" s="14">
        <f t="shared" si="6"/>
        <v>113791106.53999999</v>
      </c>
    </row>
    <row r="169" spans="1:4" ht="16.5" x14ac:dyDescent="0.3">
      <c r="A169" s="118" t="s">
        <v>164</v>
      </c>
      <c r="B169" s="17">
        <v>19600000</v>
      </c>
      <c r="C169" s="18">
        <v>31988700.539999999</v>
      </c>
      <c r="D169" s="14">
        <f t="shared" si="6"/>
        <v>51588700.539999999</v>
      </c>
    </row>
    <row r="170" spans="1:4" ht="16.5" x14ac:dyDescent="0.3">
      <c r="A170" s="127" t="s">
        <v>165</v>
      </c>
      <c r="B170" s="44"/>
      <c r="C170" s="45"/>
      <c r="D170" s="14">
        <f t="shared" si="6"/>
        <v>0</v>
      </c>
    </row>
    <row r="171" spans="1:4" ht="16.5" x14ac:dyDescent="0.3">
      <c r="A171" s="118" t="s">
        <v>166</v>
      </c>
      <c r="B171" s="17"/>
      <c r="C171" s="18"/>
      <c r="D171" s="14">
        <f t="shared" si="6"/>
        <v>0</v>
      </c>
    </row>
    <row r="172" spans="1:4" ht="16.5" x14ac:dyDescent="0.3">
      <c r="A172" s="118" t="s">
        <v>167</v>
      </c>
      <c r="B172" s="17"/>
      <c r="C172" s="18"/>
      <c r="D172" s="14">
        <f t="shared" si="6"/>
        <v>0</v>
      </c>
    </row>
    <row r="173" spans="1:4" ht="16.5" x14ac:dyDescent="0.3">
      <c r="A173" s="128" t="s">
        <v>168</v>
      </c>
      <c r="B173" s="17"/>
      <c r="C173" s="18"/>
      <c r="D173" s="14">
        <f t="shared" si="6"/>
        <v>0</v>
      </c>
    </row>
    <row r="174" spans="1:4" ht="16.5" x14ac:dyDescent="0.3">
      <c r="A174" s="119" t="s">
        <v>169</v>
      </c>
      <c r="B174" s="17"/>
      <c r="C174" s="18"/>
      <c r="D174" s="14">
        <f t="shared" si="6"/>
        <v>0</v>
      </c>
    </row>
    <row r="175" spans="1:4" ht="17.25" thickBot="1" x14ac:dyDescent="0.35">
      <c r="A175" s="126" t="s">
        <v>170</v>
      </c>
      <c r="B175" s="27"/>
      <c r="C175" s="28"/>
      <c r="D175" s="14">
        <f t="shared" si="6"/>
        <v>0</v>
      </c>
    </row>
    <row r="176" spans="1:4" ht="17.25" thickBot="1" x14ac:dyDescent="0.35">
      <c r="A176" s="22" t="s">
        <v>171</v>
      </c>
      <c r="B176" s="129">
        <f>SUM(B166:B175)</f>
        <v>67490230.219999999</v>
      </c>
      <c r="C176" s="129">
        <f>SUM(C166:C175)</f>
        <v>97889576.859999999</v>
      </c>
      <c r="D176" s="39">
        <f>SUM(B176:C176)</f>
        <v>165379807.07999998</v>
      </c>
    </row>
    <row r="177" spans="1:4" ht="16.5" x14ac:dyDescent="0.3">
      <c r="A177" s="24" t="s">
        <v>172</v>
      </c>
      <c r="B177" s="17"/>
      <c r="C177" s="18"/>
      <c r="D177" s="70"/>
    </row>
    <row r="178" spans="1:4" ht="16.5" x14ac:dyDescent="0.3">
      <c r="A178" s="118" t="s">
        <v>173</v>
      </c>
      <c r="B178" s="17"/>
      <c r="C178" s="18"/>
      <c r="D178" s="14">
        <f t="shared" ref="D178:D183" si="7">SUM(B178:C178)</f>
        <v>0</v>
      </c>
    </row>
    <row r="179" spans="1:4" ht="16.5" x14ac:dyDescent="0.3">
      <c r="A179" s="118" t="s">
        <v>174</v>
      </c>
      <c r="B179" s="17"/>
      <c r="C179" s="18"/>
      <c r="D179" s="14">
        <f t="shared" si="7"/>
        <v>0</v>
      </c>
    </row>
    <row r="180" spans="1:4" ht="16.5" x14ac:dyDescent="0.3">
      <c r="A180" s="118" t="s">
        <v>175</v>
      </c>
      <c r="B180" s="17"/>
      <c r="C180" s="18"/>
      <c r="D180" s="14">
        <f t="shared" si="7"/>
        <v>0</v>
      </c>
    </row>
    <row r="181" spans="1:4" ht="16.5" x14ac:dyDescent="0.3">
      <c r="A181" s="118" t="s">
        <v>176</v>
      </c>
      <c r="B181" s="17"/>
      <c r="C181" s="18"/>
      <c r="D181" s="14">
        <f t="shared" si="7"/>
        <v>0</v>
      </c>
    </row>
    <row r="182" spans="1:4" ht="16.5" x14ac:dyDescent="0.3">
      <c r="A182" s="118" t="s">
        <v>177</v>
      </c>
      <c r="B182" s="17">
        <v>11980655.9</v>
      </c>
      <c r="C182" s="18">
        <v>0</v>
      </c>
      <c r="D182" s="14">
        <f t="shared" si="7"/>
        <v>11980655.9</v>
      </c>
    </row>
    <row r="183" spans="1:4" ht="17.25" thickBot="1" x14ac:dyDescent="0.35">
      <c r="A183" s="126" t="s">
        <v>178</v>
      </c>
      <c r="B183" s="27">
        <v>0</v>
      </c>
      <c r="C183" s="28">
        <v>12333121.539999999</v>
      </c>
      <c r="D183" s="14">
        <f t="shared" si="7"/>
        <v>12333121.539999999</v>
      </c>
    </row>
    <row r="184" spans="1:4" ht="17.25" thickBot="1" x14ac:dyDescent="0.35">
      <c r="A184" s="22" t="s">
        <v>179</v>
      </c>
      <c r="B184" s="95">
        <f>SUM(B178:B183)</f>
        <v>11980655.9</v>
      </c>
      <c r="C184" s="95">
        <f>SUM(C178:C183)</f>
        <v>12333121.539999999</v>
      </c>
      <c r="D184" s="39">
        <f>SUM(B184:C184)</f>
        <v>24313777.439999998</v>
      </c>
    </row>
    <row r="185" spans="1:4" ht="16.5" x14ac:dyDescent="0.3">
      <c r="A185" s="24" t="s">
        <v>180</v>
      </c>
      <c r="B185" s="17"/>
      <c r="C185" s="18"/>
      <c r="D185" s="70"/>
    </row>
    <row r="186" spans="1:4" ht="16.5" x14ac:dyDescent="0.3">
      <c r="A186" s="118" t="s">
        <v>181</v>
      </c>
      <c r="B186" s="17">
        <v>4555780.67</v>
      </c>
      <c r="C186" s="18">
        <v>54282770.560000002</v>
      </c>
      <c r="D186" s="14">
        <f t="shared" ref="D186:D191" si="8">SUM(B186:C186)</f>
        <v>58838551.230000004</v>
      </c>
    </row>
    <row r="187" spans="1:4" ht="16.5" x14ac:dyDescent="0.3">
      <c r="A187" s="118" t="s">
        <v>182</v>
      </c>
      <c r="B187" s="17">
        <v>52231450.445</v>
      </c>
      <c r="C187" s="18">
        <v>45360980.670000002</v>
      </c>
      <c r="D187" s="14">
        <f t="shared" si="8"/>
        <v>97592431.11500001</v>
      </c>
    </row>
    <row r="188" spans="1:4" ht="17.25" thickBot="1" x14ac:dyDescent="0.35">
      <c r="A188" s="130" t="s">
        <v>183</v>
      </c>
      <c r="B188" s="131">
        <v>20711830.98</v>
      </c>
      <c r="C188" s="132">
        <v>11870000</v>
      </c>
      <c r="D188" s="52">
        <f t="shared" si="8"/>
        <v>32581830.98</v>
      </c>
    </row>
    <row r="189" spans="1:4" ht="16.5" x14ac:dyDescent="0.3">
      <c r="A189" s="133" t="s">
        <v>184</v>
      </c>
      <c r="B189" s="134">
        <v>11670230.18</v>
      </c>
      <c r="C189" s="134">
        <v>16709090.98</v>
      </c>
      <c r="D189" s="55">
        <f t="shared" si="8"/>
        <v>28379321.16</v>
      </c>
    </row>
    <row r="190" spans="1:4" ht="16.5" x14ac:dyDescent="0.3">
      <c r="A190" s="127" t="s">
        <v>185</v>
      </c>
      <c r="B190" s="44"/>
      <c r="C190" s="45"/>
      <c r="D190" s="14">
        <f t="shared" si="8"/>
        <v>0</v>
      </c>
    </row>
    <row r="191" spans="1:4" ht="17.25" thickBot="1" x14ac:dyDescent="0.35">
      <c r="A191" s="135" t="s">
        <v>186</v>
      </c>
      <c r="B191" s="136"/>
      <c r="C191" s="137"/>
      <c r="D191" s="14">
        <f t="shared" si="8"/>
        <v>0</v>
      </c>
    </row>
    <row r="192" spans="1:4" ht="17.25" thickBot="1" x14ac:dyDescent="0.35">
      <c r="A192" s="82" t="s">
        <v>187</v>
      </c>
      <c r="B192" s="95">
        <f>SUM(B186:B191)</f>
        <v>89169292.275000006</v>
      </c>
      <c r="C192" s="95">
        <f>SUM(C186:C191)</f>
        <v>128222842.21000001</v>
      </c>
      <c r="D192" s="39">
        <f>SUM(B192:C192)</f>
        <v>217392134.48500001</v>
      </c>
    </row>
    <row r="193" spans="1:4" ht="16.5" x14ac:dyDescent="0.3">
      <c r="A193" s="24" t="s">
        <v>188</v>
      </c>
      <c r="B193" s="17"/>
      <c r="C193" s="18"/>
      <c r="D193" s="70"/>
    </row>
    <row r="194" spans="1:4" ht="16.5" x14ac:dyDescent="0.3">
      <c r="A194" s="118" t="s">
        <v>189</v>
      </c>
      <c r="B194" s="17">
        <v>3769110.93</v>
      </c>
      <c r="C194" s="18">
        <v>16500000</v>
      </c>
      <c r="D194" s="14">
        <f t="shared" ref="D194:D199" si="9">SUM(B194:C194)</f>
        <v>20269110.93</v>
      </c>
    </row>
    <row r="195" spans="1:4" ht="16.5" x14ac:dyDescent="0.3">
      <c r="A195" s="118" t="s">
        <v>190</v>
      </c>
      <c r="B195" s="17"/>
      <c r="C195" s="18"/>
      <c r="D195" s="14">
        <f t="shared" si="9"/>
        <v>0</v>
      </c>
    </row>
    <row r="196" spans="1:4" ht="16.5" x14ac:dyDescent="0.3">
      <c r="A196" s="118" t="s">
        <v>191</v>
      </c>
      <c r="B196" s="17">
        <v>33700182.710000038</v>
      </c>
      <c r="C196" s="18">
        <v>42670988.32</v>
      </c>
      <c r="D196" s="14">
        <f t="shared" si="9"/>
        <v>76371171.030000031</v>
      </c>
    </row>
    <row r="197" spans="1:4" ht="16.5" x14ac:dyDescent="0.3">
      <c r="A197" s="118" t="s">
        <v>192</v>
      </c>
      <c r="B197" s="17">
        <v>61670237</v>
      </c>
      <c r="C197" s="18">
        <v>50987252.539999999</v>
      </c>
      <c r="D197" s="14">
        <f t="shared" si="9"/>
        <v>112657489.53999999</v>
      </c>
    </row>
    <row r="198" spans="1:4" ht="16.5" x14ac:dyDescent="0.3">
      <c r="A198" s="118" t="s">
        <v>193</v>
      </c>
      <c r="B198" s="17"/>
      <c r="C198" s="18"/>
      <c r="D198" s="14">
        <f t="shared" si="9"/>
        <v>0</v>
      </c>
    </row>
    <row r="199" spans="1:4" ht="17.25" thickBot="1" x14ac:dyDescent="0.35">
      <c r="A199" s="126" t="s">
        <v>194</v>
      </c>
      <c r="B199" s="27"/>
      <c r="C199" s="28"/>
      <c r="D199" s="14">
        <f t="shared" si="9"/>
        <v>0</v>
      </c>
    </row>
    <row r="200" spans="1:4" ht="17.25" thickBot="1" x14ac:dyDescent="0.35">
      <c r="A200" s="22" t="s">
        <v>195</v>
      </c>
      <c r="B200" s="129">
        <f>SUM(B194:B199)</f>
        <v>99139530.640000045</v>
      </c>
      <c r="C200" s="129">
        <f>SUM(C194:C199)</f>
        <v>110158240.86</v>
      </c>
      <c r="D200" s="39">
        <f t="shared" ref="D200:D229" si="10">SUM(B200:B200)</f>
        <v>99139530.640000045</v>
      </c>
    </row>
    <row r="201" spans="1:4" ht="16.5" x14ac:dyDescent="0.3">
      <c r="A201" s="24" t="s">
        <v>196</v>
      </c>
      <c r="B201" s="83"/>
      <c r="C201" s="84"/>
      <c r="D201" s="14"/>
    </row>
    <row r="202" spans="1:4" ht="16.5" x14ac:dyDescent="0.3">
      <c r="A202" s="118" t="s">
        <v>197</v>
      </c>
      <c r="B202" s="17">
        <v>12561900.34</v>
      </c>
      <c r="C202" s="18">
        <v>23112900.760000002</v>
      </c>
      <c r="D202" s="14">
        <f t="shared" ref="D202:D207" si="11">SUM(B202:C202)</f>
        <v>35674801.100000001</v>
      </c>
    </row>
    <row r="203" spans="1:4" ht="16.5" x14ac:dyDescent="0.3">
      <c r="A203" s="118" t="s">
        <v>198</v>
      </c>
      <c r="B203" s="17">
        <v>1090000</v>
      </c>
      <c r="C203" s="18"/>
      <c r="D203" s="14">
        <f t="shared" si="11"/>
        <v>1090000</v>
      </c>
    </row>
    <row r="204" spans="1:4" ht="16.5" x14ac:dyDescent="0.3">
      <c r="A204" s="118" t="s">
        <v>199</v>
      </c>
      <c r="B204" s="17">
        <v>0</v>
      </c>
      <c r="C204" s="18"/>
      <c r="D204" s="14">
        <f t="shared" si="11"/>
        <v>0</v>
      </c>
    </row>
    <row r="205" spans="1:4" ht="16.5" x14ac:dyDescent="0.3">
      <c r="A205" s="118" t="s">
        <v>200</v>
      </c>
      <c r="B205" s="17">
        <v>10800000</v>
      </c>
      <c r="C205" s="18">
        <v>18760443.57</v>
      </c>
      <c r="D205" s="14">
        <f t="shared" si="11"/>
        <v>29560443.57</v>
      </c>
    </row>
    <row r="206" spans="1:4" ht="16.5" x14ac:dyDescent="0.3">
      <c r="A206" s="127" t="s">
        <v>201</v>
      </c>
      <c r="B206" s="44"/>
      <c r="C206" s="45"/>
      <c r="D206" s="14">
        <f t="shared" si="11"/>
        <v>0</v>
      </c>
    </row>
    <row r="207" spans="1:4" ht="17.25" thickBot="1" x14ac:dyDescent="0.35">
      <c r="A207" s="135" t="s">
        <v>202</v>
      </c>
      <c r="B207" s="138"/>
      <c r="C207" s="139"/>
      <c r="D207" s="14">
        <f t="shared" si="11"/>
        <v>0</v>
      </c>
    </row>
    <row r="208" spans="1:4" ht="17.25" thickBot="1" x14ac:dyDescent="0.35">
      <c r="A208" s="140" t="s">
        <v>203</v>
      </c>
      <c r="B208" s="95">
        <f>SUM(B202:B207)</f>
        <v>24451900.34</v>
      </c>
      <c r="C208" s="95">
        <f>SUM(C202:C207)</f>
        <v>41873344.329999998</v>
      </c>
      <c r="D208" s="39">
        <f>SUM(B208:C208)</f>
        <v>66325244.670000002</v>
      </c>
    </row>
    <row r="209" spans="1:4" ht="16.5" x14ac:dyDescent="0.3">
      <c r="A209" s="24" t="s">
        <v>204</v>
      </c>
      <c r="B209" s="17"/>
      <c r="C209" s="18"/>
      <c r="D209" s="70"/>
    </row>
    <row r="210" spans="1:4" ht="16.5" x14ac:dyDescent="0.3">
      <c r="A210" s="118" t="s">
        <v>205</v>
      </c>
      <c r="B210" s="17">
        <v>311742248.54000002</v>
      </c>
      <c r="C210" s="18">
        <v>240970546.22999999</v>
      </c>
      <c r="D210" s="14">
        <f t="shared" ref="D210:D217" si="12">SUM(B210:C210)</f>
        <v>552712794.76999998</v>
      </c>
    </row>
    <row r="211" spans="1:4" ht="16.5" x14ac:dyDescent="0.3">
      <c r="A211" s="118" t="s">
        <v>206</v>
      </c>
      <c r="B211" s="17">
        <v>11000000</v>
      </c>
      <c r="C211" s="18">
        <v>2465900.87</v>
      </c>
      <c r="D211" s="14">
        <f t="shared" si="12"/>
        <v>13465900.870000001</v>
      </c>
    </row>
    <row r="212" spans="1:4" ht="16.5" x14ac:dyDescent="0.3">
      <c r="A212" s="118" t="s">
        <v>207</v>
      </c>
      <c r="B212" s="17"/>
      <c r="C212" s="18"/>
      <c r="D212" s="14">
        <f t="shared" si="12"/>
        <v>0</v>
      </c>
    </row>
    <row r="213" spans="1:4" ht="16.5" x14ac:dyDescent="0.3">
      <c r="A213" s="118" t="s">
        <v>208</v>
      </c>
      <c r="B213" s="17"/>
      <c r="C213" s="18"/>
      <c r="D213" s="14">
        <f t="shared" si="12"/>
        <v>0</v>
      </c>
    </row>
    <row r="214" spans="1:4" ht="16.5" x14ac:dyDescent="0.3">
      <c r="A214" s="118" t="s">
        <v>209</v>
      </c>
      <c r="B214" s="17"/>
      <c r="C214" s="18"/>
      <c r="D214" s="14">
        <f t="shared" si="12"/>
        <v>0</v>
      </c>
    </row>
    <row r="215" spans="1:4" ht="16.5" x14ac:dyDescent="0.3">
      <c r="A215" s="118" t="s">
        <v>210</v>
      </c>
      <c r="B215" s="17"/>
      <c r="C215" s="18"/>
      <c r="D215" s="14">
        <f t="shared" si="12"/>
        <v>0</v>
      </c>
    </row>
    <row r="216" spans="1:4" ht="16.5" x14ac:dyDescent="0.3">
      <c r="A216" s="118" t="s">
        <v>211</v>
      </c>
      <c r="B216" s="17"/>
      <c r="C216" s="18"/>
      <c r="D216" s="14">
        <f t="shared" si="12"/>
        <v>0</v>
      </c>
    </row>
    <row r="217" spans="1:4" ht="17.25" thickBot="1" x14ac:dyDescent="0.35">
      <c r="A217" s="126" t="s">
        <v>212</v>
      </c>
      <c r="B217" s="17"/>
      <c r="C217" s="28"/>
      <c r="D217" s="14">
        <f t="shared" si="12"/>
        <v>0</v>
      </c>
    </row>
    <row r="218" spans="1:4" ht="17.25" thickBot="1" x14ac:dyDescent="0.35">
      <c r="A218" s="82" t="s">
        <v>213</v>
      </c>
      <c r="B218" s="95">
        <f>SUM(B210:B217)</f>
        <v>322742248.54000002</v>
      </c>
      <c r="C218" s="95">
        <f>SUM(C210:C217)</f>
        <v>243436447.09999999</v>
      </c>
      <c r="D218" s="39">
        <f>SUM(B218:C218)</f>
        <v>566178695.63999999</v>
      </c>
    </row>
    <row r="219" spans="1:4" ht="16.5" x14ac:dyDescent="0.3">
      <c r="A219" s="24" t="s">
        <v>214</v>
      </c>
      <c r="B219" s="17"/>
      <c r="C219" s="18"/>
      <c r="D219" s="70"/>
    </row>
    <row r="220" spans="1:4" ht="16.5" x14ac:dyDescent="0.3">
      <c r="A220" s="118" t="s">
        <v>215</v>
      </c>
      <c r="B220" s="17"/>
      <c r="C220" s="18"/>
      <c r="D220" s="14">
        <f t="shared" ref="D220:D228" si="13">SUM(B220:C220)</f>
        <v>0</v>
      </c>
    </row>
    <row r="221" spans="1:4" ht="16.5" x14ac:dyDescent="0.3">
      <c r="A221" s="118" t="s">
        <v>216</v>
      </c>
      <c r="B221" s="17"/>
      <c r="C221" s="18"/>
      <c r="D221" s="14">
        <f t="shared" si="13"/>
        <v>0</v>
      </c>
    </row>
    <row r="222" spans="1:4" ht="16.5" x14ac:dyDescent="0.3">
      <c r="A222" s="118" t="s">
        <v>217</v>
      </c>
      <c r="B222" s="17"/>
      <c r="C222" s="18"/>
      <c r="D222" s="14">
        <f t="shared" si="13"/>
        <v>0</v>
      </c>
    </row>
    <row r="223" spans="1:4" ht="16.5" x14ac:dyDescent="0.3">
      <c r="A223" s="118" t="s">
        <v>218</v>
      </c>
      <c r="B223" s="17"/>
      <c r="C223" s="18"/>
      <c r="D223" s="14">
        <f t="shared" si="13"/>
        <v>0</v>
      </c>
    </row>
    <row r="224" spans="1:4" ht="16.5" x14ac:dyDescent="0.3">
      <c r="A224" s="118" t="s">
        <v>219</v>
      </c>
      <c r="B224" s="17">
        <v>12343098.76</v>
      </c>
      <c r="C224" s="18">
        <v>7890654.7599999998</v>
      </c>
      <c r="D224" s="14">
        <f t="shared" si="13"/>
        <v>20233753.52</v>
      </c>
    </row>
    <row r="225" spans="1:4" ht="16.5" x14ac:dyDescent="0.3">
      <c r="A225" s="118" t="s">
        <v>220</v>
      </c>
      <c r="B225" s="17"/>
      <c r="C225" s="18"/>
      <c r="D225" s="14">
        <f t="shared" si="13"/>
        <v>0</v>
      </c>
    </row>
    <row r="226" spans="1:4" ht="16.5" x14ac:dyDescent="0.3">
      <c r="A226" s="118" t="s">
        <v>221</v>
      </c>
      <c r="B226" s="17"/>
      <c r="C226" s="18"/>
      <c r="D226" s="14">
        <f t="shared" si="13"/>
        <v>0</v>
      </c>
    </row>
    <row r="227" spans="1:4" ht="16.5" x14ac:dyDescent="0.3">
      <c r="A227" s="118" t="s">
        <v>222</v>
      </c>
      <c r="B227" s="17"/>
      <c r="C227" s="18"/>
      <c r="D227" s="14">
        <f t="shared" si="13"/>
        <v>0</v>
      </c>
    </row>
    <row r="228" spans="1:4" ht="17.25" thickBot="1" x14ac:dyDescent="0.35">
      <c r="A228" s="126" t="s">
        <v>223</v>
      </c>
      <c r="B228" s="27"/>
      <c r="C228" s="28"/>
      <c r="D228" s="14">
        <f t="shared" si="13"/>
        <v>0</v>
      </c>
    </row>
    <row r="229" spans="1:4" ht="17.25" thickBot="1" x14ac:dyDescent="0.35">
      <c r="A229" s="82" t="s">
        <v>224</v>
      </c>
      <c r="B229" s="129">
        <f>SUM(B219:B228)</f>
        <v>12343098.76</v>
      </c>
      <c r="C229" s="129">
        <f>SUM(C219:C228)</f>
        <v>7890654.7599999998</v>
      </c>
      <c r="D229" s="39">
        <f t="shared" si="10"/>
        <v>12343098.76</v>
      </c>
    </row>
    <row r="230" spans="1:4" ht="17.25" thickBot="1" x14ac:dyDescent="0.35">
      <c r="A230" s="141" t="s">
        <v>225</v>
      </c>
      <c r="B230" s="142">
        <f>SUM(B156,B164,B176,B184,B192,B200,B208,B218,B229)</f>
        <v>837748375.06500006</v>
      </c>
      <c r="C230" s="142">
        <f>SUM(C156,C164,C176,C184,C192,C200,C208,C218,C229)</f>
        <v>850280521.68000007</v>
      </c>
      <c r="D230" s="143">
        <f>SUM(B230:C230)</f>
        <v>1688028896.7450001</v>
      </c>
    </row>
    <row r="231" spans="1:4" ht="16.5" x14ac:dyDescent="0.3">
      <c r="A231" s="24" t="s">
        <v>226</v>
      </c>
      <c r="B231" s="83"/>
      <c r="C231" s="84"/>
      <c r="D231" s="70"/>
    </row>
    <row r="232" spans="1:4" ht="16.5" x14ac:dyDescent="0.3">
      <c r="A232" s="24" t="s">
        <v>137</v>
      </c>
      <c r="B232" s="17"/>
      <c r="C232" s="18"/>
      <c r="D232" s="14"/>
    </row>
    <row r="233" spans="1:4" ht="16.5" x14ac:dyDescent="0.3">
      <c r="A233" s="118" t="s">
        <v>138</v>
      </c>
      <c r="B233" s="83"/>
      <c r="C233" s="84"/>
      <c r="D233" s="14">
        <f t="shared" ref="D233:D245" si="14">SUM(B233:C233)</f>
        <v>0</v>
      </c>
    </row>
    <row r="234" spans="1:4" ht="16.5" x14ac:dyDescent="0.3">
      <c r="A234" s="118" t="s">
        <v>139</v>
      </c>
      <c r="B234" s="17"/>
      <c r="C234" s="18"/>
      <c r="D234" s="14">
        <f t="shared" si="14"/>
        <v>0</v>
      </c>
    </row>
    <row r="235" spans="1:4" ht="16.5" x14ac:dyDescent="0.3">
      <c r="A235" s="118" t="s">
        <v>140</v>
      </c>
      <c r="B235" s="17"/>
      <c r="C235" s="18"/>
      <c r="D235" s="14">
        <f t="shared" si="14"/>
        <v>0</v>
      </c>
    </row>
    <row r="236" spans="1:4" ht="16.5" x14ac:dyDescent="0.3">
      <c r="A236" s="118" t="s">
        <v>141</v>
      </c>
      <c r="B236" s="17"/>
      <c r="C236" s="18"/>
      <c r="D236" s="14">
        <f t="shared" si="14"/>
        <v>0</v>
      </c>
    </row>
    <row r="237" spans="1:4" ht="17.25" thickBot="1" x14ac:dyDescent="0.35">
      <c r="A237" s="144" t="s">
        <v>142</v>
      </c>
      <c r="B237" s="50"/>
      <c r="C237" s="51"/>
      <c r="D237" s="52">
        <f t="shared" si="14"/>
        <v>0</v>
      </c>
    </row>
    <row r="238" spans="1:4" ht="16.5" x14ac:dyDescent="0.3">
      <c r="A238" s="133" t="s">
        <v>143</v>
      </c>
      <c r="B238" s="54"/>
      <c r="C238" s="54"/>
      <c r="D238" s="55">
        <f t="shared" si="14"/>
        <v>0</v>
      </c>
    </row>
    <row r="239" spans="1:4" ht="16.5" x14ac:dyDescent="0.3">
      <c r="A239" s="118" t="s">
        <v>144</v>
      </c>
      <c r="B239" s="17"/>
      <c r="C239" s="18"/>
      <c r="D239" s="14">
        <f t="shared" si="14"/>
        <v>0</v>
      </c>
    </row>
    <row r="240" spans="1:4" ht="16.5" x14ac:dyDescent="0.3">
      <c r="A240" s="118" t="s">
        <v>145</v>
      </c>
      <c r="B240" s="17"/>
      <c r="C240" s="18"/>
      <c r="D240" s="14">
        <f t="shared" si="14"/>
        <v>0</v>
      </c>
    </row>
    <row r="241" spans="1:4" ht="16.5" x14ac:dyDescent="0.3">
      <c r="A241" s="118" t="s">
        <v>146</v>
      </c>
      <c r="B241" s="17"/>
      <c r="C241" s="18"/>
      <c r="D241" s="14">
        <f t="shared" si="14"/>
        <v>0</v>
      </c>
    </row>
    <row r="242" spans="1:4" ht="16.5" x14ac:dyDescent="0.3">
      <c r="A242" s="118" t="s">
        <v>227</v>
      </c>
      <c r="B242" s="17"/>
      <c r="C242" s="18"/>
      <c r="D242" s="14">
        <f t="shared" si="14"/>
        <v>0</v>
      </c>
    </row>
    <row r="243" spans="1:4" ht="16.5" x14ac:dyDescent="0.3">
      <c r="A243" s="118" t="s">
        <v>148</v>
      </c>
      <c r="B243" s="17"/>
      <c r="C243" s="18"/>
      <c r="D243" s="14">
        <f t="shared" si="14"/>
        <v>0</v>
      </c>
    </row>
    <row r="244" spans="1:4" ht="16.5" x14ac:dyDescent="0.3">
      <c r="A244" s="118" t="s">
        <v>149</v>
      </c>
      <c r="B244" s="17"/>
      <c r="C244" s="18"/>
      <c r="D244" s="14">
        <f t="shared" si="14"/>
        <v>0</v>
      </c>
    </row>
    <row r="245" spans="1:4" ht="33.75" thickBot="1" x14ac:dyDescent="0.35">
      <c r="A245" s="121" t="s">
        <v>150</v>
      </c>
      <c r="B245" s="27"/>
      <c r="C245" s="28"/>
      <c r="D245" s="14">
        <f t="shared" si="14"/>
        <v>0</v>
      </c>
    </row>
    <row r="246" spans="1:4" ht="17.25" customHeight="1" thickBot="1" x14ac:dyDescent="0.35">
      <c r="A246" s="145" t="s">
        <v>151</v>
      </c>
      <c r="B246" s="95">
        <f>SUM(B233:B245)</f>
        <v>0</v>
      </c>
      <c r="C246" s="95">
        <f>SUM(C233:C245)</f>
        <v>0</v>
      </c>
      <c r="D246" s="39">
        <f>SUM(B246:C246)</f>
        <v>0</v>
      </c>
    </row>
    <row r="247" spans="1:4" ht="16.5" x14ac:dyDescent="0.3">
      <c r="A247" s="24" t="s">
        <v>152</v>
      </c>
      <c r="B247" s="17"/>
      <c r="C247" s="18"/>
      <c r="D247" s="14"/>
    </row>
    <row r="248" spans="1:4" ht="16.5" x14ac:dyDescent="0.3">
      <c r="A248" s="118" t="s">
        <v>153</v>
      </c>
      <c r="B248" s="17"/>
      <c r="C248" s="18"/>
      <c r="D248" s="14">
        <f t="shared" ref="D248:D253" si="15">SUM(B248:C248)</f>
        <v>0</v>
      </c>
    </row>
    <row r="249" spans="1:4" ht="16.5" x14ac:dyDescent="0.3">
      <c r="A249" s="118" t="s">
        <v>154</v>
      </c>
      <c r="B249" s="17"/>
      <c r="C249" s="18"/>
      <c r="D249" s="14">
        <f t="shared" si="15"/>
        <v>0</v>
      </c>
    </row>
    <row r="250" spans="1:4" ht="16.5" x14ac:dyDescent="0.3">
      <c r="A250" s="118" t="s">
        <v>155</v>
      </c>
      <c r="B250" s="17"/>
      <c r="C250" s="18"/>
      <c r="D250" s="14">
        <f t="shared" si="15"/>
        <v>0</v>
      </c>
    </row>
    <row r="251" spans="1:4" ht="16.5" x14ac:dyDescent="0.3">
      <c r="A251" s="118" t="s">
        <v>156</v>
      </c>
      <c r="B251" s="17"/>
      <c r="C251" s="18"/>
      <c r="D251" s="14">
        <f t="shared" si="15"/>
        <v>0</v>
      </c>
    </row>
    <row r="252" spans="1:4" ht="16.5" x14ac:dyDescent="0.3">
      <c r="A252" s="118" t="s">
        <v>157</v>
      </c>
      <c r="B252" s="17"/>
      <c r="C252" s="18"/>
      <c r="D252" s="14">
        <f t="shared" si="15"/>
        <v>0</v>
      </c>
    </row>
    <row r="253" spans="1:4" ht="17.25" thickBot="1" x14ac:dyDescent="0.35">
      <c r="A253" s="126" t="s">
        <v>228</v>
      </c>
      <c r="B253" s="27"/>
      <c r="C253" s="28"/>
      <c r="D253" s="14">
        <f t="shared" si="15"/>
        <v>0</v>
      </c>
    </row>
    <row r="254" spans="1:4" ht="17.25" thickBot="1" x14ac:dyDescent="0.35">
      <c r="A254" s="22" t="s">
        <v>159</v>
      </c>
      <c r="B254" s="146">
        <f t="shared" ref="B254:C254" si="16">SUM(B248:B253)</f>
        <v>0</v>
      </c>
      <c r="C254" s="146">
        <f t="shared" si="16"/>
        <v>0</v>
      </c>
      <c r="D254" s="39">
        <f>SUM(B254:C254)</f>
        <v>0</v>
      </c>
    </row>
    <row r="255" spans="1:4" ht="16.5" x14ac:dyDescent="0.3">
      <c r="A255" s="24" t="s">
        <v>160</v>
      </c>
      <c r="B255" s="17"/>
      <c r="C255" s="18"/>
      <c r="D255" s="70"/>
    </row>
    <row r="256" spans="1:4" ht="16.5" x14ac:dyDescent="0.3">
      <c r="A256" s="118" t="s">
        <v>161</v>
      </c>
      <c r="B256" s="17"/>
      <c r="C256" s="18"/>
      <c r="D256" s="14">
        <f t="shared" ref="D256:D265" si="17">SUM(B256:C256)</f>
        <v>0</v>
      </c>
    </row>
    <row r="257" spans="1:4" ht="16.5" x14ac:dyDescent="0.3">
      <c r="A257" s="118" t="s">
        <v>162</v>
      </c>
      <c r="B257" s="17"/>
      <c r="C257" s="18"/>
      <c r="D257" s="14">
        <f t="shared" si="17"/>
        <v>0</v>
      </c>
    </row>
    <row r="258" spans="1:4" ht="16.5" x14ac:dyDescent="0.3">
      <c r="A258" s="118" t="s">
        <v>163</v>
      </c>
      <c r="B258" s="17"/>
      <c r="C258" s="18">
        <v>24809130.09</v>
      </c>
      <c r="D258" s="14">
        <f t="shared" si="17"/>
        <v>24809130.09</v>
      </c>
    </row>
    <row r="259" spans="1:4" ht="16.5" x14ac:dyDescent="0.3">
      <c r="A259" s="118" t="s">
        <v>164</v>
      </c>
      <c r="B259" s="17">
        <v>4297600.2300000004</v>
      </c>
      <c r="C259" s="18">
        <v>24955098.870000001</v>
      </c>
      <c r="D259" s="14">
        <f t="shared" si="17"/>
        <v>29252699.100000001</v>
      </c>
    </row>
    <row r="260" spans="1:4" ht="16.5" x14ac:dyDescent="0.3">
      <c r="A260" s="119" t="s">
        <v>165</v>
      </c>
      <c r="B260" s="17"/>
      <c r="C260" s="18"/>
      <c r="D260" s="14">
        <f t="shared" si="17"/>
        <v>0</v>
      </c>
    </row>
    <row r="261" spans="1:4" ht="16.5" x14ac:dyDescent="0.3">
      <c r="A261" s="118" t="s">
        <v>166</v>
      </c>
      <c r="B261" s="120"/>
      <c r="C261" s="90"/>
      <c r="D261" s="14">
        <f t="shared" si="17"/>
        <v>0</v>
      </c>
    </row>
    <row r="262" spans="1:4" ht="16.5" x14ac:dyDescent="0.3">
      <c r="A262" s="118" t="s">
        <v>167</v>
      </c>
      <c r="B262" s="17"/>
      <c r="C262" s="18"/>
      <c r="D262" s="14">
        <f t="shared" si="17"/>
        <v>0</v>
      </c>
    </row>
    <row r="263" spans="1:4" ht="16.5" x14ac:dyDescent="0.3">
      <c r="A263" s="128" t="s">
        <v>168</v>
      </c>
      <c r="B263" s="83"/>
      <c r="C263" s="84"/>
      <c r="D263" s="14">
        <f t="shared" si="17"/>
        <v>0</v>
      </c>
    </row>
    <row r="264" spans="1:4" ht="16.5" x14ac:dyDescent="0.3">
      <c r="A264" s="119" t="s">
        <v>169</v>
      </c>
      <c r="B264" s="17">
        <v>1340000</v>
      </c>
      <c r="C264" s="18">
        <v>0</v>
      </c>
      <c r="D264" s="14">
        <f t="shared" si="17"/>
        <v>1340000</v>
      </c>
    </row>
    <row r="265" spans="1:4" ht="17.25" thickBot="1" x14ac:dyDescent="0.35">
      <c r="A265" s="126" t="s">
        <v>170</v>
      </c>
      <c r="B265" s="27"/>
      <c r="C265" s="28"/>
      <c r="D265" s="14">
        <f t="shared" si="17"/>
        <v>0</v>
      </c>
    </row>
    <row r="266" spans="1:4" ht="17.25" thickBot="1" x14ac:dyDescent="0.35">
      <c r="A266" s="22" t="s">
        <v>171</v>
      </c>
      <c r="B266" s="146">
        <f>SUM(B256:B265)</f>
        <v>5637600.2300000004</v>
      </c>
      <c r="C266" s="146">
        <f>SUM(C256:C265)</f>
        <v>49764228.960000001</v>
      </c>
      <c r="D266" s="39">
        <f>SUM(B266:C266)</f>
        <v>55401829.189999998</v>
      </c>
    </row>
    <row r="267" spans="1:4" ht="16.5" x14ac:dyDescent="0.3">
      <c r="A267" s="24" t="s">
        <v>172</v>
      </c>
      <c r="B267" s="17"/>
      <c r="C267" s="18"/>
      <c r="D267" s="70"/>
    </row>
    <row r="268" spans="1:4" ht="16.5" x14ac:dyDescent="0.3">
      <c r="A268" s="118" t="s">
        <v>173</v>
      </c>
      <c r="B268" s="83"/>
      <c r="C268" s="84"/>
      <c r="D268" s="14">
        <f t="shared" ref="D268:D273" si="18">SUM(B268:C268)</f>
        <v>0</v>
      </c>
    </row>
    <row r="269" spans="1:4" ht="16.5" x14ac:dyDescent="0.3">
      <c r="A269" s="118" t="s">
        <v>174</v>
      </c>
      <c r="B269" s="17"/>
      <c r="C269" s="18"/>
      <c r="D269" s="14">
        <f t="shared" si="18"/>
        <v>0</v>
      </c>
    </row>
    <row r="270" spans="1:4" ht="16.5" x14ac:dyDescent="0.3">
      <c r="A270" s="118" t="s">
        <v>175</v>
      </c>
      <c r="B270" s="17"/>
      <c r="C270" s="18"/>
      <c r="D270" s="14">
        <f t="shared" si="18"/>
        <v>0</v>
      </c>
    </row>
    <row r="271" spans="1:4" ht="16.5" x14ac:dyDescent="0.3">
      <c r="A271" s="118" t="s">
        <v>176</v>
      </c>
      <c r="B271" s="17"/>
      <c r="C271" s="18"/>
      <c r="D271" s="14">
        <f t="shared" si="18"/>
        <v>0</v>
      </c>
    </row>
    <row r="272" spans="1:4" ht="16.5" x14ac:dyDescent="0.3">
      <c r="A272" s="118" t="s">
        <v>177</v>
      </c>
      <c r="B272" s="17"/>
      <c r="C272" s="18"/>
      <c r="D272" s="14">
        <f t="shared" si="18"/>
        <v>0</v>
      </c>
    </row>
    <row r="273" spans="1:4" ht="17.25" thickBot="1" x14ac:dyDescent="0.35">
      <c r="A273" s="126" t="s">
        <v>178</v>
      </c>
      <c r="B273" s="27">
        <v>4540000</v>
      </c>
      <c r="C273" s="28"/>
      <c r="D273" s="14">
        <f t="shared" si="18"/>
        <v>4540000</v>
      </c>
    </row>
    <row r="274" spans="1:4" ht="17.25" thickBot="1" x14ac:dyDescent="0.35">
      <c r="A274" s="22" t="s">
        <v>179</v>
      </c>
      <c r="B274" s="146">
        <f>SUM(B268:B273)</f>
        <v>4540000</v>
      </c>
      <c r="C274" s="146">
        <f>SUM(C268:C273)</f>
        <v>0</v>
      </c>
      <c r="D274" s="39">
        <f>SUM(B274:C274)</f>
        <v>4540000</v>
      </c>
    </row>
    <row r="275" spans="1:4" ht="16.5" x14ac:dyDescent="0.3">
      <c r="A275" s="24" t="s">
        <v>180</v>
      </c>
      <c r="B275" s="17"/>
      <c r="C275" s="18"/>
      <c r="D275" s="70"/>
    </row>
    <row r="276" spans="1:4" ht="16.5" x14ac:dyDescent="0.3">
      <c r="A276" s="118" t="s">
        <v>181</v>
      </c>
      <c r="B276" s="17">
        <v>59533130.100000001</v>
      </c>
      <c r="C276" s="18">
        <v>76543987.870000005</v>
      </c>
      <c r="D276" s="14">
        <f t="shared" ref="D276:D281" si="19">SUM(B276:C276)</f>
        <v>136077117.97</v>
      </c>
    </row>
    <row r="277" spans="1:4" ht="16.5" x14ac:dyDescent="0.3">
      <c r="A277" s="118" t="s">
        <v>182</v>
      </c>
      <c r="B277" s="17">
        <v>41762376</v>
      </c>
      <c r="C277" s="18">
        <v>78762278.980000004</v>
      </c>
      <c r="D277" s="14">
        <f t="shared" si="19"/>
        <v>120524654.98</v>
      </c>
    </row>
    <row r="278" spans="1:4" ht="16.5" x14ac:dyDescent="0.3">
      <c r="A278" s="118" t="s">
        <v>183</v>
      </c>
      <c r="B278" s="17">
        <v>34324000</v>
      </c>
      <c r="C278" s="18">
        <v>28732543.539999999</v>
      </c>
      <c r="D278" s="14">
        <f t="shared" si="19"/>
        <v>63056543.539999999</v>
      </c>
    </row>
    <row r="279" spans="1:4" ht="16.5" x14ac:dyDescent="0.3">
      <c r="A279" s="118" t="s">
        <v>184</v>
      </c>
      <c r="B279" s="17"/>
      <c r="C279" s="18"/>
      <c r="D279" s="14">
        <f t="shared" si="19"/>
        <v>0</v>
      </c>
    </row>
    <row r="280" spans="1:4" ht="17.25" customHeight="1" x14ac:dyDescent="0.3">
      <c r="A280" s="119" t="s">
        <v>185</v>
      </c>
      <c r="B280" s="17"/>
      <c r="C280" s="18"/>
      <c r="D280" s="14">
        <f t="shared" si="19"/>
        <v>0</v>
      </c>
    </row>
    <row r="281" spans="1:4" ht="20.25" customHeight="1" thickBot="1" x14ac:dyDescent="0.35">
      <c r="A281" s="121" t="s">
        <v>186</v>
      </c>
      <c r="B281" s="27"/>
      <c r="C281" s="28"/>
      <c r="D281" s="14">
        <f t="shared" si="19"/>
        <v>0</v>
      </c>
    </row>
    <row r="282" spans="1:4" ht="17.25" thickBot="1" x14ac:dyDescent="0.35">
      <c r="A282" s="147" t="s">
        <v>187</v>
      </c>
      <c r="B282" s="95">
        <f>SUM(B276:B281)</f>
        <v>135619506.09999999</v>
      </c>
      <c r="C282" s="95">
        <f>SUM(C276:C281)</f>
        <v>184038810.39000002</v>
      </c>
      <c r="D282" s="39">
        <f>SUM(B282:C282)</f>
        <v>319658316.49000001</v>
      </c>
    </row>
    <row r="283" spans="1:4" ht="16.5" x14ac:dyDescent="0.3">
      <c r="A283" s="24" t="s">
        <v>229</v>
      </c>
      <c r="B283" s="17"/>
      <c r="C283" s="18"/>
      <c r="D283" s="70"/>
    </row>
    <row r="284" spans="1:4" ht="16.5" x14ac:dyDescent="0.3">
      <c r="A284" s="118" t="s">
        <v>189</v>
      </c>
      <c r="B284" s="17">
        <v>20160986.079999998</v>
      </c>
      <c r="C284" s="18">
        <v>17650870.870000001</v>
      </c>
      <c r="D284" s="14">
        <f t="shared" ref="D284:D289" si="20">SUM(B284:C284)</f>
        <v>37811856.950000003</v>
      </c>
    </row>
    <row r="285" spans="1:4" ht="17.25" thickBot="1" x14ac:dyDescent="0.35">
      <c r="A285" s="130" t="s">
        <v>190</v>
      </c>
      <c r="B285" s="131"/>
      <c r="C285" s="132"/>
      <c r="D285" s="52">
        <f t="shared" si="20"/>
        <v>0</v>
      </c>
    </row>
    <row r="286" spans="1:4" ht="16.5" x14ac:dyDescent="0.3">
      <c r="A286" s="133" t="s">
        <v>191</v>
      </c>
      <c r="B286" s="54"/>
      <c r="C286" s="54"/>
      <c r="D286" s="55">
        <f t="shared" si="20"/>
        <v>0</v>
      </c>
    </row>
    <row r="287" spans="1:4" ht="16.5" x14ac:dyDescent="0.3">
      <c r="A287" s="118" t="s">
        <v>192</v>
      </c>
      <c r="B287" s="17">
        <v>11098000.43</v>
      </c>
      <c r="C287" s="18">
        <v>15400000</v>
      </c>
      <c r="D287" s="14">
        <f t="shared" si="20"/>
        <v>26498000.43</v>
      </c>
    </row>
    <row r="288" spans="1:4" ht="16.5" x14ac:dyDescent="0.3">
      <c r="A288" s="118" t="s">
        <v>193</v>
      </c>
      <c r="B288" s="17"/>
      <c r="C288" s="18"/>
      <c r="D288" s="14">
        <f t="shared" si="20"/>
        <v>0</v>
      </c>
    </row>
    <row r="289" spans="1:4" ht="17.25" thickBot="1" x14ac:dyDescent="0.35">
      <c r="A289" s="126" t="s">
        <v>194</v>
      </c>
      <c r="B289" s="27">
        <v>16300000</v>
      </c>
      <c r="C289" s="28"/>
      <c r="D289" s="14">
        <f t="shared" si="20"/>
        <v>16300000</v>
      </c>
    </row>
    <row r="290" spans="1:4" ht="17.25" thickBot="1" x14ac:dyDescent="0.35">
      <c r="A290" s="22" t="s">
        <v>195</v>
      </c>
      <c r="B290" s="95">
        <f>SUM(B284:B289)</f>
        <v>47558986.509999998</v>
      </c>
      <c r="C290" s="95">
        <f>SUM(C284:C289)</f>
        <v>33050870.870000001</v>
      </c>
      <c r="D290" s="39">
        <f>SUM(B290:C290)</f>
        <v>80609857.379999995</v>
      </c>
    </row>
    <row r="291" spans="1:4" ht="16.5" x14ac:dyDescent="0.3">
      <c r="A291" s="24" t="s">
        <v>196</v>
      </c>
      <c r="B291" s="17"/>
      <c r="C291" s="18"/>
      <c r="D291" s="70">
        <f t="shared" ref="D291" si="21">SUM(B291:B291)</f>
        <v>0</v>
      </c>
    </row>
    <row r="292" spans="1:4" ht="16.5" x14ac:dyDescent="0.3">
      <c r="A292" s="118" t="s">
        <v>197</v>
      </c>
      <c r="B292" s="17"/>
      <c r="C292" s="18"/>
      <c r="D292" s="14">
        <f t="shared" ref="D292:D297" si="22">SUM(B292:C292)</f>
        <v>0</v>
      </c>
    </row>
    <row r="293" spans="1:4" ht="16.5" x14ac:dyDescent="0.3">
      <c r="A293" s="118" t="s">
        <v>198</v>
      </c>
      <c r="B293" s="17"/>
      <c r="C293" s="18"/>
      <c r="D293" s="14">
        <f t="shared" si="22"/>
        <v>0</v>
      </c>
    </row>
    <row r="294" spans="1:4" ht="16.5" x14ac:dyDescent="0.3">
      <c r="A294" s="118" t="s">
        <v>199</v>
      </c>
      <c r="B294" s="17"/>
      <c r="C294" s="18"/>
      <c r="D294" s="14">
        <f t="shared" si="22"/>
        <v>0</v>
      </c>
    </row>
    <row r="295" spans="1:4" ht="16.5" x14ac:dyDescent="0.3">
      <c r="A295" s="118" t="s">
        <v>200</v>
      </c>
      <c r="B295" s="17"/>
      <c r="C295" s="18"/>
      <c r="D295" s="14">
        <f t="shared" si="22"/>
        <v>0</v>
      </c>
    </row>
    <row r="296" spans="1:4" ht="16.5" x14ac:dyDescent="0.3">
      <c r="A296" s="119" t="s">
        <v>201</v>
      </c>
      <c r="B296" s="17"/>
      <c r="C296" s="18"/>
      <c r="D296" s="14">
        <f t="shared" si="22"/>
        <v>0</v>
      </c>
    </row>
    <row r="297" spans="1:4" ht="17.25" thickBot="1" x14ac:dyDescent="0.35">
      <c r="A297" s="121" t="s">
        <v>202</v>
      </c>
      <c r="B297" s="122"/>
      <c r="C297" s="123"/>
      <c r="D297" s="14">
        <f t="shared" si="22"/>
        <v>0</v>
      </c>
    </row>
    <row r="298" spans="1:4" ht="17.25" thickBot="1" x14ac:dyDescent="0.35">
      <c r="A298" s="22" t="s">
        <v>230</v>
      </c>
      <c r="B298" s="95">
        <f>SUM(B292:B297)</f>
        <v>0</v>
      </c>
      <c r="C298" s="95">
        <f>SUM(C292:C297)</f>
        <v>0</v>
      </c>
      <c r="D298" s="39">
        <f>SUM(B298:C298)</f>
        <v>0</v>
      </c>
    </row>
    <row r="299" spans="1:4" ht="16.5" x14ac:dyDescent="0.3">
      <c r="A299" s="24" t="s">
        <v>231</v>
      </c>
      <c r="B299" s="120"/>
      <c r="C299" s="90"/>
      <c r="D299" s="70"/>
    </row>
    <row r="300" spans="1:4" ht="16.5" x14ac:dyDescent="0.3">
      <c r="A300" s="118" t="s">
        <v>205</v>
      </c>
      <c r="B300" s="17">
        <v>116291926.90000001</v>
      </c>
      <c r="C300" s="18">
        <v>12230543.109999999</v>
      </c>
      <c r="D300" s="14">
        <f t="shared" ref="D300:D307" si="23">SUM(B300:C300)</f>
        <v>128522470.01000001</v>
      </c>
    </row>
    <row r="301" spans="1:4" ht="16.5" x14ac:dyDescent="0.3">
      <c r="A301" s="118" t="s">
        <v>206</v>
      </c>
      <c r="B301" s="17">
        <v>19343438.98</v>
      </c>
      <c r="C301" s="18">
        <v>12118095.98</v>
      </c>
      <c r="D301" s="14">
        <f t="shared" si="23"/>
        <v>31461534.960000001</v>
      </c>
    </row>
    <row r="302" spans="1:4" ht="16.5" x14ac:dyDescent="0.3">
      <c r="A302" s="118" t="s">
        <v>207</v>
      </c>
      <c r="B302" s="17"/>
      <c r="C302" s="18"/>
      <c r="D302" s="14">
        <f t="shared" si="23"/>
        <v>0</v>
      </c>
    </row>
    <row r="303" spans="1:4" ht="16.5" x14ac:dyDescent="0.3">
      <c r="A303" s="118" t="s">
        <v>208</v>
      </c>
      <c r="B303" s="17"/>
      <c r="C303" s="18"/>
      <c r="D303" s="14">
        <f t="shared" si="23"/>
        <v>0</v>
      </c>
    </row>
    <row r="304" spans="1:4" ht="16.5" x14ac:dyDescent="0.3">
      <c r="A304" s="118" t="s">
        <v>209</v>
      </c>
      <c r="B304" s="17"/>
      <c r="C304" s="18"/>
      <c r="D304" s="14">
        <f t="shared" si="23"/>
        <v>0</v>
      </c>
    </row>
    <row r="305" spans="1:4" ht="16.5" x14ac:dyDescent="0.3">
      <c r="A305" s="118" t="s">
        <v>210</v>
      </c>
      <c r="B305" s="17"/>
      <c r="C305" s="18"/>
      <c r="D305" s="14">
        <f t="shared" si="23"/>
        <v>0</v>
      </c>
    </row>
    <row r="306" spans="1:4" ht="16.5" x14ac:dyDescent="0.3">
      <c r="A306" s="118" t="s">
        <v>211</v>
      </c>
      <c r="B306" s="17"/>
      <c r="C306" s="18"/>
      <c r="D306" s="14">
        <f t="shared" si="23"/>
        <v>0</v>
      </c>
    </row>
    <row r="307" spans="1:4" ht="17.25" thickBot="1" x14ac:dyDescent="0.35">
      <c r="A307" s="126" t="s">
        <v>212</v>
      </c>
      <c r="B307" s="27"/>
      <c r="C307" s="28"/>
      <c r="D307" s="14">
        <f t="shared" si="23"/>
        <v>0</v>
      </c>
    </row>
    <row r="308" spans="1:4" ht="17.25" thickBot="1" x14ac:dyDescent="0.35">
      <c r="A308" s="82" t="s">
        <v>213</v>
      </c>
      <c r="B308" s="146">
        <f t="shared" ref="B308:C308" si="24">SUM(B300:B307)</f>
        <v>135635365.88</v>
      </c>
      <c r="C308" s="146">
        <f t="shared" si="24"/>
        <v>24348639.09</v>
      </c>
      <c r="D308" s="39">
        <f>SUM(B308:C308)</f>
        <v>159984004.97</v>
      </c>
    </row>
    <row r="309" spans="1:4" ht="16.5" x14ac:dyDescent="0.3">
      <c r="A309" s="24" t="s">
        <v>214</v>
      </c>
      <c r="B309" s="17"/>
      <c r="C309" s="18"/>
      <c r="D309" s="70"/>
    </row>
    <row r="310" spans="1:4" ht="16.5" x14ac:dyDescent="0.3">
      <c r="A310" s="118" t="s">
        <v>215</v>
      </c>
      <c r="B310" s="17"/>
      <c r="C310" s="18"/>
      <c r="D310" s="14">
        <f t="shared" ref="D310:D318" si="25">SUM(B310:C310)</f>
        <v>0</v>
      </c>
    </row>
    <row r="311" spans="1:4" ht="16.5" x14ac:dyDescent="0.3">
      <c r="A311" s="118" t="s">
        <v>216</v>
      </c>
      <c r="B311" s="17"/>
      <c r="C311" s="18"/>
      <c r="D311" s="14">
        <f t="shared" si="25"/>
        <v>0</v>
      </c>
    </row>
    <row r="312" spans="1:4" ht="16.5" x14ac:dyDescent="0.3">
      <c r="A312" s="118" t="s">
        <v>217</v>
      </c>
      <c r="B312" s="17"/>
      <c r="C312" s="18"/>
      <c r="D312" s="14">
        <f t="shared" si="25"/>
        <v>0</v>
      </c>
    </row>
    <row r="313" spans="1:4" ht="16.5" x14ac:dyDescent="0.3">
      <c r="A313" s="118" t="s">
        <v>218</v>
      </c>
      <c r="B313" s="17"/>
      <c r="C313" s="18"/>
      <c r="D313" s="14">
        <f t="shared" si="25"/>
        <v>0</v>
      </c>
    </row>
    <row r="314" spans="1:4" ht="16.5" x14ac:dyDescent="0.3">
      <c r="A314" s="118" t="s">
        <v>219</v>
      </c>
      <c r="B314" s="17">
        <v>23098094.870000001</v>
      </c>
      <c r="C314" s="18">
        <v>17545910.039999999</v>
      </c>
      <c r="D314" s="14">
        <f t="shared" si="25"/>
        <v>40644004.909999996</v>
      </c>
    </row>
    <row r="315" spans="1:4" ht="16.5" x14ac:dyDescent="0.3">
      <c r="A315" s="118" t="s">
        <v>220</v>
      </c>
      <c r="B315" s="120"/>
      <c r="C315" s="90"/>
      <c r="D315" s="14">
        <f t="shared" si="25"/>
        <v>0</v>
      </c>
    </row>
    <row r="316" spans="1:4" ht="16.5" x14ac:dyDescent="0.3">
      <c r="A316" s="118" t="s">
        <v>221</v>
      </c>
      <c r="B316" s="17"/>
      <c r="C316" s="18"/>
      <c r="D316" s="14">
        <f t="shared" si="25"/>
        <v>0</v>
      </c>
    </row>
    <row r="317" spans="1:4" ht="16.5" x14ac:dyDescent="0.3">
      <c r="A317" s="118" t="s">
        <v>222</v>
      </c>
      <c r="B317" s="17">
        <v>0</v>
      </c>
      <c r="C317" s="18"/>
      <c r="D317" s="14">
        <f t="shared" si="25"/>
        <v>0</v>
      </c>
    </row>
    <row r="318" spans="1:4" ht="17.25" thickBot="1" x14ac:dyDescent="0.35">
      <c r="A318" s="126" t="s">
        <v>223</v>
      </c>
      <c r="B318" s="27">
        <v>11672986.34499979</v>
      </c>
      <c r="C318" s="28">
        <v>10190868</v>
      </c>
      <c r="D318" s="14">
        <f t="shared" si="25"/>
        <v>21863854.34499979</v>
      </c>
    </row>
    <row r="319" spans="1:4" ht="17.25" thickBot="1" x14ac:dyDescent="0.35">
      <c r="A319" s="82" t="s">
        <v>224</v>
      </c>
      <c r="B319" s="148">
        <f>SUM(B310:B318)</f>
        <v>34771081.214999795</v>
      </c>
      <c r="C319" s="148">
        <f>SUM(C310:C318)</f>
        <v>27736778.039999999</v>
      </c>
      <c r="D319" s="149">
        <f>SUM(B319:C319)</f>
        <v>62507859.254999794</v>
      </c>
    </row>
    <row r="320" spans="1:4" ht="17.25" thickBot="1" x14ac:dyDescent="0.35">
      <c r="A320" s="150" t="s">
        <v>232</v>
      </c>
      <c r="B320" s="151">
        <f>SUM(B319,B308,B298,B290,B282,B274,B266,B254,B246,)</f>
        <v>363762539.93499982</v>
      </c>
      <c r="C320" s="151">
        <f>SUM(C319,C308,C298,C290,C282,C274,C266,C254,C246,)</f>
        <v>318939327.34999996</v>
      </c>
      <c r="D320" s="151">
        <f>SUM(B320:C320)</f>
        <v>682701867.28499985</v>
      </c>
    </row>
    <row r="321" spans="1:4" ht="17.25" thickBot="1" x14ac:dyDescent="0.35">
      <c r="A321" s="152" t="s">
        <v>233</v>
      </c>
      <c r="B321" s="153">
        <f>SUM(B230,B320)</f>
        <v>1201510915</v>
      </c>
      <c r="C321" s="153">
        <f>SUM(C230,C320)</f>
        <v>1169219849.03</v>
      </c>
      <c r="D321" s="154">
        <f>SUM(B321:C321)</f>
        <v>2370730764.0299997</v>
      </c>
    </row>
    <row r="322" spans="1:4" ht="15.75" thickBot="1" x14ac:dyDescent="0.3">
      <c r="A322" s="155" t="s">
        <v>234</v>
      </c>
      <c r="B322" s="156"/>
      <c r="C322" s="156"/>
      <c r="D322" s="157"/>
    </row>
    <row r="323" spans="1:4" x14ac:dyDescent="0.25">
      <c r="A323" s="155" t="s">
        <v>235</v>
      </c>
      <c r="B323" s="156"/>
      <c r="C323" s="156"/>
      <c r="D323" s="157"/>
    </row>
    <row r="324" spans="1:4" ht="16.5" x14ac:dyDescent="0.3">
      <c r="A324" s="158" t="s">
        <v>236</v>
      </c>
      <c r="B324" s="159">
        <f>SUM(B122-B321)</f>
        <v>0</v>
      </c>
      <c r="C324" s="159">
        <f>SUM(C122-C321)</f>
        <v>2.384185791015625E-7</v>
      </c>
      <c r="D324" s="160">
        <f>SUM(B324:C324)</f>
        <v>2.384185791015625E-7</v>
      </c>
    </row>
    <row r="325" spans="1:4" x14ac:dyDescent="0.25">
      <c r="A325" s="161" t="s">
        <v>237</v>
      </c>
      <c r="B325" s="162"/>
      <c r="C325" s="162"/>
      <c r="D325" s="163"/>
    </row>
    <row r="326" spans="1:4" x14ac:dyDescent="0.25">
      <c r="A326" s="161" t="s">
        <v>238</v>
      </c>
      <c r="B326" s="162"/>
      <c r="C326" s="162"/>
      <c r="D326" s="163"/>
    </row>
    <row r="327" spans="1:4" ht="16.5" x14ac:dyDescent="0.3">
      <c r="A327" s="164"/>
      <c r="B327" s="165"/>
      <c r="C327" s="165"/>
      <c r="D327" s="166"/>
    </row>
    <row r="328" spans="1:4" ht="16.5" x14ac:dyDescent="0.3">
      <c r="A328" s="167" t="s">
        <v>239</v>
      </c>
      <c r="B328" s="168"/>
      <c r="C328" s="168"/>
      <c r="D328" s="169"/>
    </row>
    <row r="329" spans="1:4" x14ac:dyDescent="0.25">
      <c r="A329" s="170"/>
      <c r="B329" s="171"/>
      <c r="C329" s="171"/>
      <c r="D329" s="172"/>
    </row>
    <row r="330" spans="1:4" ht="15.75" x14ac:dyDescent="0.25">
      <c r="A330" s="173" t="s">
        <v>273</v>
      </c>
      <c r="B330" s="174"/>
      <c r="C330" s="174"/>
      <c r="D330" s="175"/>
    </row>
    <row r="331" spans="1:4" x14ac:dyDescent="0.25">
      <c r="A331" s="176"/>
      <c r="B331" s="174"/>
      <c r="C331" s="174"/>
      <c r="D331" s="175"/>
    </row>
    <row r="332" spans="1:4" x14ac:dyDescent="0.25">
      <c r="A332" s="177" t="s">
        <v>240</v>
      </c>
      <c r="B332" s="174"/>
      <c r="C332" s="174"/>
      <c r="D332" s="175"/>
    </row>
    <row r="333" spans="1:4" x14ac:dyDescent="0.25">
      <c r="A333" s="176"/>
      <c r="B333" s="174"/>
      <c r="C333" s="174"/>
      <c r="D333" s="175"/>
    </row>
    <row r="334" spans="1:4" x14ac:dyDescent="0.25">
      <c r="A334" s="176" t="s">
        <v>241</v>
      </c>
      <c r="B334" s="174"/>
      <c r="C334" s="174"/>
      <c r="D334" s="175"/>
    </row>
    <row r="335" spans="1:4" ht="17.25" thickBot="1" x14ac:dyDescent="0.35">
      <c r="A335" s="178"/>
      <c r="B335" s="179"/>
      <c r="C335" s="179"/>
      <c r="D335" s="180"/>
    </row>
  </sheetData>
  <mergeCells count="4">
    <mergeCell ref="A2:D2"/>
    <mergeCell ref="A3:D3"/>
    <mergeCell ref="A4:D4"/>
    <mergeCell ref="A5:D5"/>
  </mergeCells>
  <printOptions horizontalCentered="1"/>
  <pageMargins left="0.7" right="0.7" top="0.75" bottom="0.75" header="0.3" footer="0.3"/>
  <pageSetup scale="86" orientation="portrait" horizontalDpi="0" verticalDpi="0" r:id="rId1"/>
  <headerFooter>
    <oddFooter>&amp;L&amp;"-,Bold"WARAWA LOCAL GOVERNMENT ,COUNCIL&amp;C&amp;"-,Bold"&amp;P&amp;R&amp;"-,Bold"1ST &amp; 2ND QUARTER BUDGET TRACKING</oddFooter>
  </headerFooter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J11" sqref="J11"/>
    </sheetView>
  </sheetViews>
  <sheetFormatPr defaultRowHeight="15" x14ac:dyDescent="0.25"/>
  <cols>
    <col min="1" max="1" width="10.85546875" customWidth="1"/>
    <col min="2" max="2" width="17.85546875" customWidth="1"/>
    <col min="3" max="3" width="17.7109375" customWidth="1"/>
    <col min="4" max="4" width="16.85546875" bestFit="1" customWidth="1"/>
    <col min="5" max="5" width="17.5703125" customWidth="1"/>
    <col min="6" max="6" width="15.28515625" bestFit="1" customWidth="1"/>
    <col min="7" max="7" width="15.28515625" customWidth="1"/>
    <col min="8" max="8" width="15.28515625" bestFit="1" customWidth="1"/>
    <col min="9" max="9" width="16.85546875" bestFit="1" customWidth="1"/>
    <col min="10" max="10" width="17.42578125" customWidth="1"/>
    <col min="11" max="11" width="21.28515625" customWidth="1"/>
    <col min="12" max="12" width="18.28515625" customWidth="1"/>
  </cols>
  <sheetData>
    <row r="1" spans="1:12" ht="46.5" customHeight="1" thickBot="1" x14ac:dyDescent="0.75">
      <c r="A1" s="227" t="s">
        <v>271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2" ht="45.75" thickBot="1" x14ac:dyDescent="0.3">
      <c r="A2" s="181" t="s">
        <v>242</v>
      </c>
      <c r="B2" s="182" t="s">
        <v>243</v>
      </c>
      <c r="C2" s="183" t="s">
        <v>244</v>
      </c>
      <c r="D2" s="183" t="s">
        <v>245</v>
      </c>
      <c r="E2" s="184" t="s">
        <v>246</v>
      </c>
      <c r="F2" s="185" t="s">
        <v>247</v>
      </c>
      <c r="G2" s="185" t="s">
        <v>248</v>
      </c>
      <c r="H2" s="183" t="s">
        <v>249</v>
      </c>
      <c r="I2" s="183" t="s">
        <v>250</v>
      </c>
      <c r="J2" s="183" t="s">
        <v>251</v>
      </c>
      <c r="K2" s="186" t="s">
        <v>252</v>
      </c>
      <c r="L2" s="187"/>
    </row>
    <row r="3" spans="1:12" x14ac:dyDescent="0.25">
      <c r="A3" s="188" t="s">
        <v>253</v>
      </c>
      <c r="B3" s="189">
        <f>B27</f>
        <v>67034937.600000001</v>
      </c>
      <c r="C3" s="189"/>
      <c r="D3" s="189">
        <f>B30</f>
        <v>75190175.890000001</v>
      </c>
      <c r="E3" s="189">
        <f>B31</f>
        <v>11442791.550000001</v>
      </c>
      <c r="F3" s="189"/>
      <c r="G3" s="189"/>
      <c r="H3" s="189">
        <f>B32</f>
        <v>4266753.4000000004</v>
      </c>
      <c r="I3" s="189">
        <f>SUM(D3:G3)</f>
        <v>86632967.439999998</v>
      </c>
      <c r="J3" s="189">
        <f>B35</f>
        <v>211933758.52000001</v>
      </c>
      <c r="K3" s="190">
        <f>SUM(B3,C3,H3,I3,J3)</f>
        <v>369868416.96000004</v>
      </c>
      <c r="L3" s="187"/>
    </row>
    <row r="4" spans="1:12" x14ac:dyDescent="0.25">
      <c r="A4" s="191" t="s">
        <v>254</v>
      </c>
      <c r="B4" s="192">
        <f>C27</f>
        <v>137360775.53</v>
      </c>
      <c r="C4" s="192"/>
      <c r="D4" s="192">
        <f>C30</f>
        <v>39207871.450000003</v>
      </c>
      <c r="E4" s="192">
        <f>C31</f>
        <v>7506602.8899999997</v>
      </c>
      <c r="F4" s="192"/>
      <c r="G4" s="192"/>
      <c r="H4" s="193">
        <f>C32</f>
        <v>5297059.41</v>
      </c>
      <c r="I4" s="189">
        <f t="shared" ref="I4:I5" si="0">SUM(D4:G4)</f>
        <v>46714474.340000004</v>
      </c>
      <c r="J4" s="192">
        <f>C35</f>
        <v>251374164.75</v>
      </c>
      <c r="K4" s="190">
        <f>SUM(B4,C4,H4,I4,J4)</f>
        <v>440746474.02999997</v>
      </c>
      <c r="L4" s="187"/>
    </row>
    <row r="5" spans="1:12" ht="15.75" thickBot="1" x14ac:dyDescent="0.3">
      <c r="A5" s="194" t="s">
        <v>255</v>
      </c>
      <c r="B5" s="195">
        <f>D27</f>
        <v>146415599.81999999</v>
      </c>
      <c r="C5" s="195"/>
      <c r="D5" s="195">
        <f>D30</f>
        <v>0</v>
      </c>
      <c r="E5" s="195">
        <f>D31</f>
        <v>12262551.98</v>
      </c>
      <c r="F5" s="195">
        <f>D28</f>
        <v>37485235.359999999</v>
      </c>
      <c r="G5" s="195">
        <f>D29</f>
        <v>5170092.54</v>
      </c>
      <c r="H5" s="196">
        <f>D32</f>
        <v>5672127.8300000001</v>
      </c>
      <c r="I5" s="189">
        <f t="shared" si="0"/>
        <v>54917879.880000003</v>
      </c>
      <c r="J5" s="197">
        <f>D35</f>
        <v>210074670.78</v>
      </c>
      <c r="K5" s="190">
        <f>SUM(B5,C5,H5,I5,J5)</f>
        <v>417080278.31</v>
      </c>
      <c r="L5" s="187"/>
    </row>
    <row r="6" spans="1:12" ht="15.75" thickBot="1" x14ac:dyDescent="0.3">
      <c r="A6" s="198" t="s">
        <v>256</v>
      </c>
      <c r="B6" s="199">
        <f t="shared" ref="B6:K6" si="1">SUM(B3:B5)</f>
        <v>350811312.94999999</v>
      </c>
      <c r="C6" s="199">
        <f t="shared" si="1"/>
        <v>0</v>
      </c>
      <c r="D6" s="199">
        <f>SUM(D3:D5)</f>
        <v>114398047.34</v>
      </c>
      <c r="E6" s="199">
        <f t="shared" si="1"/>
        <v>31211946.420000002</v>
      </c>
      <c r="F6" s="199">
        <f t="shared" si="1"/>
        <v>37485235.359999999</v>
      </c>
      <c r="G6" s="199">
        <f t="shared" si="1"/>
        <v>5170092.54</v>
      </c>
      <c r="H6" s="199">
        <f t="shared" si="1"/>
        <v>15235940.640000001</v>
      </c>
      <c r="I6" s="199">
        <f t="shared" si="1"/>
        <v>188265321.66</v>
      </c>
      <c r="J6" s="199">
        <f t="shared" si="1"/>
        <v>673382594.04999995</v>
      </c>
      <c r="K6" s="200">
        <f t="shared" si="1"/>
        <v>1227695169.3</v>
      </c>
      <c r="L6" s="201"/>
    </row>
    <row r="7" spans="1:12" ht="15.75" thickBot="1" x14ac:dyDescent="0.3">
      <c r="A7" s="198" t="s">
        <v>257</v>
      </c>
      <c r="B7" s="199">
        <f>SUM(B6,C6)</f>
        <v>350811312.94999999</v>
      </c>
      <c r="C7" s="202"/>
      <c r="D7" s="202"/>
      <c r="E7" s="202"/>
      <c r="F7" s="202"/>
      <c r="G7" s="202"/>
      <c r="H7" s="202"/>
      <c r="I7" s="202"/>
      <c r="J7" s="202"/>
      <c r="K7" s="203"/>
    </row>
    <row r="8" spans="1:12" x14ac:dyDescent="0.25">
      <c r="A8" s="188" t="s">
        <v>258</v>
      </c>
      <c r="B8" s="204">
        <f>E27</f>
        <v>168890696.16999999</v>
      </c>
      <c r="C8" s="204"/>
      <c r="D8" s="204">
        <f>E30</f>
        <v>5357576.25</v>
      </c>
      <c r="E8" s="204">
        <f>E31</f>
        <v>8897860.8100000005</v>
      </c>
      <c r="F8" s="204"/>
      <c r="G8" s="204"/>
      <c r="H8" s="204">
        <f>E32</f>
        <v>5227448.17</v>
      </c>
      <c r="I8" s="189">
        <f>SUM(D8:F8)</f>
        <v>14255437.060000001</v>
      </c>
      <c r="J8" s="204">
        <f>E35</f>
        <v>204011710.84999999</v>
      </c>
      <c r="K8" s="190">
        <f>SUM(B8,C8,H8,I8,J8)</f>
        <v>392385292.25</v>
      </c>
    </row>
    <row r="9" spans="1:12" x14ac:dyDescent="0.25">
      <c r="A9" s="191" t="s">
        <v>259</v>
      </c>
      <c r="B9" s="192">
        <f>F27</f>
        <v>172417595.81</v>
      </c>
      <c r="C9" s="192"/>
      <c r="D9" s="192">
        <f>F30</f>
        <v>15374344.42</v>
      </c>
      <c r="E9" s="192">
        <f>F31</f>
        <v>13827404.720000001</v>
      </c>
      <c r="F9" s="192"/>
      <c r="G9" s="192"/>
      <c r="H9" s="192">
        <f>F32</f>
        <v>5633758.21</v>
      </c>
      <c r="I9" s="189">
        <f>SUM(D9:F9)</f>
        <v>29201749.140000001</v>
      </c>
      <c r="J9" s="192">
        <f>F35</f>
        <v>210691631.84</v>
      </c>
      <c r="K9" s="190">
        <f>SUM(B9,C9,H9,I9,J9)</f>
        <v>417944735</v>
      </c>
    </row>
    <row r="10" spans="1:12" ht="15.75" thickBot="1" x14ac:dyDescent="0.3">
      <c r="A10" s="194" t="s">
        <v>260</v>
      </c>
      <c r="B10" s="195">
        <f>G27</f>
        <v>157310975.47999999</v>
      </c>
      <c r="C10" s="195"/>
      <c r="D10" s="195">
        <f>G30</f>
        <v>14622507.91</v>
      </c>
      <c r="E10" s="195">
        <f>G31</f>
        <v>9800069.3499999996</v>
      </c>
      <c r="F10" s="195"/>
      <c r="G10" s="195"/>
      <c r="H10" s="195">
        <f>G32</f>
        <v>5158004.5</v>
      </c>
      <c r="I10" s="189">
        <f>SUM(D10:F10)</f>
        <v>24422577.259999998</v>
      </c>
      <c r="J10" s="195">
        <f>G35</f>
        <v>242046113.33000001</v>
      </c>
      <c r="K10" s="190">
        <f>SUM(B10,C10,H10,I10,J10)</f>
        <v>428937670.56999999</v>
      </c>
    </row>
    <row r="11" spans="1:12" ht="15.75" thickBot="1" x14ac:dyDescent="0.3">
      <c r="A11" s="198" t="s">
        <v>256</v>
      </c>
      <c r="B11" s="205">
        <f t="shared" ref="B11:K11" si="2">SUM(B8:B10)</f>
        <v>498619267.46000004</v>
      </c>
      <c r="C11" s="205">
        <f t="shared" si="2"/>
        <v>0</v>
      </c>
      <c r="D11" s="205">
        <f t="shared" si="2"/>
        <v>35354428.579999998</v>
      </c>
      <c r="E11" s="205">
        <f t="shared" si="2"/>
        <v>32525334.880000003</v>
      </c>
      <c r="F11" s="205">
        <f t="shared" si="2"/>
        <v>0</v>
      </c>
      <c r="G11" s="205">
        <f t="shared" si="2"/>
        <v>0</v>
      </c>
      <c r="H11" s="205">
        <f t="shared" si="2"/>
        <v>16019210.879999999</v>
      </c>
      <c r="I11" s="205">
        <f t="shared" si="2"/>
        <v>67879763.460000008</v>
      </c>
      <c r="J11" s="205">
        <f t="shared" si="2"/>
        <v>656749456.01999998</v>
      </c>
      <c r="K11" s="206">
        <f t="shared" si="2"/>
        <v>1239267697.8199999</v>
      </c>
    </row>
    <row r="12" spans="1:12" ht="15.75" thickBot="1" x14ac:dyDescent="0.3">
      <c r="A12" s="207" t="s">
        <v>257</v>
      </c>
      <c r="B12" s="208">
        <f>SUM(B11,C11)</f>
        <v>498619267.46000004</v>
      </c>
      <c r="C12" s="199"/>
      <c r="D12" s="199"/>
      <c r="E12" s="199"/>
      <c r="F12" s="199"/>
      <c r="G12" s="199"/>
      <c r="H12" s="199"/>
      <c r="I12" s="199"/>
      <c r="J12" s="199"/>
      <c r="K12" s="200"/>
    </row>
    <row r="13" spans="1:12" x14ac:dyDescent="0.25">
      <c r="A13" s="209" t="s">
        <v>261</v>
      </c>
      <c r="B13" s="210"/>
      <c r="C13" s="210"/>
      <c r="D13" s="210"/>
      <c r="E13" s="210"/>
      <c r="F13" s="210"/>
      <c r="G13" s="210"/>
      <c r="H13" s="210"/>
      <c r="I13" s="189">
        <f>SUM(D13:F13)</f>
        <v>0</v>
      </c>
      <c r="J13" s="210"/>
      <c r="K13" s="190">
        <f>SUM(B13,C13,H13,I13,J13)</f>
        <v>0</v>
      </c>
    </row>
    <row r="14" spans="1:12" x14ac:dyDescent="0.25">
      <c r="A14" s="211" t="s">
        <v>262</v>
      </c>
      <c r="B14" s="212"/>
      <c r="C14" s="212"/>
      <c r="D14" s="212"/>
      <c r="E14" s="212"/>
      <c r="F14" s="212"/>
      <c r="G14" s="212"/>
      <c r="H14" s="212"/>
      <c r="I14" s="189">
        <f>SUM(D14:F14)</f>
        <v>0</v>
      </c>
      <c r="J14" s="212"/>
      <c r="K14" s="190">
        <f>SUM(B14,C14,H14,I14,J14)</f>
        <v>0</v>
      </c>
    </row>
    <row r="15" spans="1:12" ht="15.75" thickBot="1" x14ac:dyDescent="0.3">
      <c r="A15" s="213" t="s">
        <v>263</v>
      </c>
      <c r="B15" s="214"/>
      <c r="C15" s="214"/>
      <c r="D15" s="214"/>
      <c r="E15" s="214"/>
      <c r="F15" s="214"/>
      <c r="G15" s="214"/>
      <c r="H15" s="214"/>
      <c r="I15" s="189">
        <f>SUM(D15:F15)</f>
        <v>0</v>
      </c>
      <c r="J15" s="214"/>
      <c r="K15" s="190">
        <f>SUM(B15,C15,H15,I15,J15)</f>
        <v>0</v>
      </c>
    </row>
    <row r="16" spans="1:12" ht="15.75" thickBot="1" x14ac:dyDescent="0.3">
      <c r="A16" s="198" t="s">
        <v>256</v>
      </c>
      <c r="B16" s="205">
        <f t="shared" ref="B16:K16" si="3">SUM(B13:B15)</f>
        <v>0</v>
      </c>
      <c r="C16" s="205">
        <f t="shared" si="3"/>
        <v>0</v>
      </c>
      <c r="D16" s="205">
        <f t="shared" si="3"/>
        <v>0</v>
      </c>
      <c r="E16" s="205">
        <f t="shared" si="3"/>
        <v>0</v>
      </c>
      <c r="F16" s="205">
        <f t="shared" si="3"/>
        <v>0</v>
      </c>
      <c r="G16" s="205">
        <f t="shared" si="3"/>
        <v>0</v>
      </c>
      <c r="H16" s="205">
        <f t="shared" si="3"/>
        <v>0</v>
      </c>
      <c r="I16" s="205">
        <f t="shared" si="3"/>
        <v>0</v>
      </c>
      <c r="J16" s="205">
        <f t="shared" si="3"/>
        <v>0</v>
      </c>
      <c r="K16" s="206">
        <f t="shared" si="3"/>
        <v>0</v>
      </c>
    </row>
    <row r="17" spans="1:11" ht="15.75" thickBot="1" x14ac:dyDescent="0.3">
      <c r="A17" s="198" t="s">
        <v>257</v>
      </c>
      <c r="B17" s="208">
        <f>SUM(B16,C16)</f>
        <v>0</v>
      </c>
      <c r="C17" s="199"/>
      <c r="D17" s="199"/>
      <c r="E17" s="199"/>
      <c r="F17" s="199"/>
      <c r="G17" s="199"/>
      <c r="H17" s="199"/>
      <c r="I17" s="199"/>
      <c r="J17" s="199"/>
      <c r="K17" s="200"/>
    </row>
    <row r="18" spans="1:11" ht="15.75" thickBot="1" x14ac:dyDescent="0.3">
      <c r="A18" s="215" t="s">
        <v>264</v>
      </c>
      <c r="B18" s="210"/>
      <c r="C18" s="210"/>
      <c r="D18" s="210"/>
      <c r="E18" s="210"/>
      <c r="F18" s="210"/>
      <c r="G18" s="210"/>
      <c r="H18" s="210"/>
      <c r="I18" s="216">
        <f>SUM(D18:F18)</f>
        <v>0</v>
      </c>
      <c r="J18" s="210"/>
      <c r="K18" s="217">
        <f>SUM(B18,C18,H18,I18,J18)</f>
        <v>0</v>
      </c>
    </row>
    <row r="19" spans="1:11" ht="15.75" thickBot="1" x14ac:dyDescent="0.3">
      <c r="A19" s="209" t="s">
        <v>265</v>
      </c>
      <c r="B19" s="212"/>
      <c r="C19" s="212"/>
      <c r="D19" s="212"/>
      <c r="E19" s="212"/>
      <c r="F19" s="212"/>
      <c r="G19" s="212"/>
      <c r="H19" s="212"/>
      <c r="I19" s="193">
        <f>SUM(D19:F19)</f>
        <v>0</v>
      </c>
      <c r="J19" s="212"/>
      <c r="K19" s="193">
        <f>SUM(B19,C19,H19,I19,J19)</f>
        <v>0</v>
      </c>
    </row>
    <row r="20" spans="1:11" ht="15.75" thickBot="1" x14ac:dyDescent="0.3">
      <c r="A20" s="209" t="s">
        <v>266</v>
      </c>
      <c r="B20" s="210"/>
      <c r="C20" s="210"/>
      <c r="D20" s="210"/>
      <c r="E20" s="210"/>
      <c r="F20" s="210"/>
      <c r="G20" s="210"/>
      <c r="H20" s="210"/>
      <c r="I20" s="189">
        <f>SUM(D20:F20)</f>
        <v>0</v>
      </c>
      <c r="J20" s="210"/>
      <c r="K20" s="190">
        <f>SUM(B20,C20,H20,I20,J20)</f>
        <v>0</v>
      </c>
    </row>
    <row r="21" spans="1:11" ht="15.75" thickBot="1" x14ac:dyDescent="0.3">
      <c r="A21" s="207" t="s">
        <v>256</v>
      </c>
      <c r="B21" s="208">
        <f>SUM(B18:B20)</f>
        <v>0</v>
      </c>
      <c r="C21" s="199">
        <f>SUM(C18:C20)</f>
        <v>0</v>
      </c>
      <c r="D21" s="199">
        <f>SUM(D18:D20)</f>
        <v>0</v>
      </c>
      <c r="E21" s="199">
        <f>SUM(E18:E20)</f>
        <v>0</v>
      </c>
      <c r="F21" s="199">
        <f>SUM(F18:F20)</f>
        <v>0</v>
      </c>
      <c r="G21" s="199"/>
      <c r="H21" s="199">
        <f>SUM(H18:H20)</f>
        <v>0</v>
      </c>
      <c r="I21" s="199">
        <f>SUM(I18:I20)</f>
        <v>0</v>
      </c>
      <c r="J21" s="199">
        <f>SUM(J18:J20)</f>
        <v>0</v>
      </c>
      <c r="K21" s="200">
        <f>SUM(K18:K20)</f>
        <v>0</v>
      </c>
    </row>
    <row r="22" spans="1:11" ht="15.75" thickBot="1" x14ac:dyDescent="0.3">
      <c r="A22" s="218" t="s">
        <v>257</v>
      </c>
      <c r="B22" s="210">
        <f>SUM(B21,C21)</f>
        <v>0</v>
      </c>
      <c r="C22" s="219"/>
      <c r="D22" s="219"/>
      <c r="E22" s="219"/>
      <c r="F22" s="219"/>
      <c r="G22" s="219"/>
      <c r="H22" s="219"/>
      <c r="I22" s="210"/>
      <c r="J22" s="210"/>
      <c r="K22" s="220"/>
    </row>
    <row r="23" spans="1:11" ht="15.75" thickBot="1" x14ac:dyDescent="0.3">
      <c r="A23" s="221" t="s">
        <v>267</v>
      </c>
      <c r="B23" s="199">
        <f>SUM(B22,B17,B12,B7)</f>
        <v>849430580.41000009</v>
      </c>
      <c r="C23" s="199">
        <f>SUM(C21,C16,C11,C6)</f>
        <v>0</v>
      </c>
      <c r="D23" s="199">
        <f>SUM(D21,D16,D11,D6)</f>
        <v>149752475.92000002</v>
      </c>
      <c r="E23" s="199">
        <f>SUM(E21,E16,E11,E6)</f>
        <v>63737281.300000004</v>
      </c>
      <c r="F23" s="199">
        <f>SUM(F21,F16,F11,F6)</f>
        <v>37485235.359999999</v>
      </c>
      <c r="G23" s="199"/>
      <c r="H23" s="199">
        <f>SUM(H21,H16,H11,H6)</f>
        <v>31255151.52</v>
      </c>
      <c r="I23" s="199">
        <f>SUM(I21,I16,I11,I6)</f>
        <v>256145085.12</v>
      </c>
      <c r="J23" s="199">
        <f>SUM(J21,J16,J11,J6)</f>
        <v>1330132050.0699999</v>
      </c>
      <c r="K23" s="199">
        <f>SUM(K21,K16,K11,K6)</f>
        <v>2466962867.1199999</v>
      </c>
    </row>
    <row r="24" spans="1:11" x14ac:dyDescent="0.25">
      <c r="B24" s="222"/>
      <c r="C24" s="222"/>
      <c r="D24" s="222"/>
      <c r="E24" s="222"/>
      <c r="F24" s="222"/>
      <c r="G24" s="222"/>
      <c r="H24" s="222"/>
      <c r="I24" s="222"/>
      <c r="J24" s="222"/>
      <c r="K24" s="222"/>
    </row>
    <row r="26" spans="1:11" x14ac:dyDescent="0.25"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spans="1:11" x14ac:dyDescent="0.25">
      <c r="A27" t="s">
        <v>268</v>
      </c>
      <c r="B27" s="222">
        <v>67034937.600000001</v>
      </c>
      <c r="C27" s="222">
        <v>137360775.53</v>
      </c>
      <c r="D27" s="222">
        <v>146415599.81999999</v>
      </c>
      <c r="E27" s="222">
        <v>168890696.16999999</v>
      </c>
      <c r="F27" s="222">
        <v>172417595.81</v>
      </c>
      <c r="G27" s="222">
        <v>157310975.47999999</v>
      </c>
      <c r="H27" s="222"/>
      <c r="I27" s="222"/>
      <c r="J27" s="222"/>
      <c r="K27" s="222"/>
    </row>
    <row r="28" spans="1:11" x14ac:dyDescent="0.25">
      <c r="A28" t="s">
        <v>269</v>
      </c>
      <c r="B28" s="222" t="s">
        <v>272</v>
      </c>
      <c r="C28" s="222" t="s">
        <v>272</v>
      </c>
      <c r="D28" s="222">
        <v>37485235.359999999</v>
      </c>
      <c r="E28" s="222" t="s">
        <v>272</v>
      </c>
      <c r="F28" s="222" t="s">
        <v>272</v>
      </c>
      <c r="G28" s="222" t="s">
        <v>272</v>
      </c>
      <c r="H28" s="222"/>
      <c r="I28" s="222"/>
      <c r="J28" s="222"/>
      <c r="K28" s="222"/>
    </row>
    <row r="29" spans="1:11" x14ac:dyDescent="0.25">
      <c r="A29" t="s">
        <v>270</v>
      </c>
      <c r="B29" s="223"/>
      <c r="C29" s="223"/>
      <c r="D29" s="222">
        <v>5170092.54</v>
      </c>
      <c r="E29" s="222"/>
      <c r="F29" s="222"/>
      <c r="G29" s="222"/>
      <c r="H29" s="222"/>
      <c r="I29" s="222"/>
      <c r="J29" s="222"/>
      <c r="K29" s="222"/>
    </row>
    <row r="30" spans="1:11" x14ac:dyDescent="0.25">
      <c r="B30" s="223">
        <v>75190175.890000001</v>
      </c>
      <c r="C30" s="223">
        <v>39207871.450000003</v>
      </c>
      <c r="D30" s="222"/>
      <c r="E30" s="222">
        <v>5357576.25</v>
      </c>
      <c r="F30" s="222">
        <v>15374344.42</v>
      </c>
      <c r="G30" s="222">
        <v>14622507.91</v>
      </c>
      <c r="H30" s="222"/>
      <c r="I30" s="222"/>
      <c r="J30" s="222"/>
      <c r="K30" s="222"/>
    </row>
    <row r="31" spans="1:11" x14ac:dyDescent="0.25">
      <c r="B31" s="223">
        <v>11442791.550000001</v>
      </c>
      <c r="C31" s="222">
        <v>7506602.8899999997</v>
      </c>
      <c r="D31" s="222">
        <v>12262551.98</v>
      </c>
      <c r="E31" s="222">
        <v>8897860.8100000005</v>
      </c>
      <c r="F31" s="222">
        <v>13827404.720000001</v>
      </c>
      <c r="G31" s="222">
        <v>9800069.3499999996</v>
      </c>
      <c r="H31" s="222"/>
      <c r="I31" s="222"/>
      <c r="J31" s="222"/>
      <c r="K31" s="222"/>
    </row>
    <row r="32" spans="1:11" x14ac:dyDescent="0.25">
      <c r="B32" s="222">
        <v>4266753.4000000004</v>
      </c>
      <c r="C32" s="222">
        <v>5297059.41</v>
      </c>
      <c r="D32" s="222">
        <v>5672127.8300000001</v>
      </c>
      <c r="E32" s="222">
        <v>5227448.17</v>
      </c>
      <c r="F32" s="222">
        <v>5633758.21</v>
      </c>
      <c r="G32" s="222">
        <v>5158004.5</v>
      </c>
      <c r="H32" s="222"/>
      <c r="I32" s="222"/>
      <c r="J32" s="222"/>
      <c r="K32" s="222"/>
    </row>
    <row r="33" spans="2:11" x14ac:dyDescent="0.25">
      <c r="B33" s="222" t="s">
        <v>272</v>
      </c>
      <c r="C33" s="222" t="s">
        <v>272</v>
      </c>
      <c r="D33" s="222" t="s">
        <v>272</v>
      </c>
      <c r="E33" s="222" t="s">
        <v>272</v>
      </c>
      <c r="F33" s="222" t="s">
        <v>272</v>
      </c>
      <c r="G33" s="222" t="s">
        <v>272</v>
      </c>
      <c r="H33" s="222"/>
      <c r="I33" s="222"/>
      <c r="J33" s="222"/>
      <c r="K33" s="222"/>
    </row>
    <row r="34" spans="2:11" x14ac:dyDescent="0.25">
      <c r="B34" s="222">
        <v>4266753.4000000004</v>
      </c>
      <c r="C34" s="222">
        <v>5297059.41</v>
      </c>
      <c r="D34" s="222">
        <v>5672127.8300000001</v>
      </c>
      <c r="E34" s="222">
        <v>5227448.17</v>
      </c>
      <c r="F34" s="222">
        <v>5633758.21</v>
      </c>
      <c r="G34" s="222">
        <v>5158004.5</v>
      </c>
      <c r="H34" s="222"/>
      <c r="I34" s="222"/>
      <c r="J34" s="222"/>
      <c r="K34" s="222"/>
    </row>
    <row r="35" spans="2:11" x14ac:dyDescent="0.25">
      <c r="B35" s="222">
        <v>211933758.52000001</v>
      </c>
      <c r="C35" s="222">
        <v>251374164.75</v>
      </c>
      <c r="D35" s="222">
        <v>210074670.78</v>
      </c>
      <c r="E35" s="222">
        <v>204011710.84999999</v>
      </c>
      <c r="F35" s="222">
        <v>210691631.84</v>
      </c>
      <c r="G35" s="222">
        <v>242046113.33000001</v>
      </c>
      <c r="H35" s="222"/>
      <c r="I35" s="222"/>
      <c r="J35" s="222"/>
      <c r="K35" s="222"/>
    </row>
    <row r="36" spans="2:11" x14ac:dyDescent="0.25">
      <c r="B36" s="222">
        <v>369868416.95999998</v>
      </c>
      <c r="C36" s="222">
        <v>440746474.02999997</v>
      </c>
      <c r="D36" s="222">
        <v>417080278.31</v>
      </c>
      <c r="E36" s="222">
        <v>392385292.25</v>
      </c>
      <c r="F36" s="222">
        <v>417944735</v>
      </c>
      <c r="G36" s="222">
        <v>428937670.56999999</v>
      </c>
      <c r="H36" s="222"/>
      <c r="I36" s="222"/>
      <c r="J36" s="222"/>
      <c r="K36" s="222"/>
    </row>
    <row r="37" spans="2:11" x14ac:dyDescent="0.25">
      <c r="B37" s="222"/>
      <c r="C37" s="222"/>
      <c r="D37" s="222"/>
      <c r="E37" s="222"/>
      <c r="F37" s="222"/>
      <c r="G37" s="222"/>
      <c r="H37" s="222"/>
      <c r="I37" s="222"/>
      <c r="J37" s="222"/>
      <c r="K37" s="222"/>
    </row>
    <row r="38" spans="2:11" x14ac:dyDescent="0.25">
      <c r="B38" s="222"/>
      <c r="C38" s="222"/>
      <c r="D38" s="222"/>
      <c r="E38" s="222"/>
      <c r="F38" s="222"/>
      <c r="G38" s="222"/>
      <c r="H38" s="222"/>
      <c r="I38" s="222"/>
      <c r="J38" s="222"/>
      <c r="K38" s="222"/>
    </row>
    <row r="39" spans="2:11" x14ac:dyDescent="0.25">
      <c r="B39" s="222"/>
      <c r="C39" s="222"/>
      <c r="D39" s="222"/>
      <c r="E39" s="222"/>
      <c r="F39" s="222"/>
      <c r="G39" s="222"/>
      <c r="H39" s="222"/>
      <c r="I39" s="222"/>
      <c r="J39" s="222"/>
      <c r="K39" s="222"/>
    </row>
    <row r="40" spans="2:11" x14ac:dyDescent="0.25">
      <c r="B40" s="222"/>
      <c r="C40" s="222"/>
      <c r="D40" s="222"/>
      <c r="E40" s="222"/>
      <c r="F40" s="222"/>
      <c r="G40" s="222"/>
      <c r="H40" s="222"/>
      <c r="I40" s="222"/>
      <c r="J40" s="222"/>
      <c r="K40" s="222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WARAWA 1 &amp; 2 Q. BGT TRCK</vt:lpstr>
      <vt:lpstr>1&amp;2 Q FAAC 2025</vt:lpstr>
      <vt:lpstr>'WARAWA 1 &amp; 2 Q. BGT TRCK'!Print_Area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2025-07-30T10:35:11Z</cp:lastPrinted>
  <dcterms:created xsi:type="dcterms:W3CDTF">2025-07-29T20:57:18Z</dcterms:created>
  <dcterms:modified xsi:type="dcterms:W3CDTF">2025-07-30T10:35:21Z</dcterms:modified>
</cp:coreProperties>
</file>